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mbdomain-my.sharepoint.com/personal/lizlambert_fssu_ie/Documents/Documents/"/>
    </mc:Choice>
  </mc:AlternateContent>
  <xr:revisionPtr revIDLastSave="59" documentId="8_{17667281-1B9B-4436-B3FD-7EEEAEFFF93F}" xr6:coauthVersionLast="43" xr6:coauthVersionMax="47" xr10:uidLastSave="{D828AD99-1496-41D1-AA4A-0D72CEA28434}"/>
  <bookViews>
    <workbookView xWindow="-120" yWindow="-120" windowWidth="29040" windowHeight="15840" xr2:uid="{5D0F5A95-9BFB-4B07-8D3C-F2FC4ACBE5BD}"/>
  </bookViews>
  <sheets>
    <sheet name="Contributory Pension" sheetId="1" r:id="rId1"/>
    <sheet name="Single Public Service Pension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4" l="1"/>
  <c r="E22" i="4" s="1"/>
  <c r="E26" i="4" s="1"/>
  <c r="F18" i="1"/>
  <c r="F26" i="1" s="1"/>
  <c r="G20" i="1"/>
  <c r="F20" i="1"/>
  <c r="E20" i="1"/>
  <c r="G18" i="1" l="1"/>
  <c r="F22" i="1"/>
  <c r="F24" i="1" s="1"/>
  <c r="F28" i="1" s="1"/>
  <c r="E18" i="1"/>
  <c r="E26" i="1" s="1"/>
  <c r="G18" i="4"/>
  <c r="G22" i="4" s="1"/>
  <c r="F18" i="4"/>
  <c r="F22" i="4" s="1"/>
  <c r="E22" i="1" l="1"/>
  <c r="E24" i="1" s="1"/>
  <c r="E28" i="1" s="1"/>
  <c r="G22" i="1"/>
  <c r="G24" i="1" s="1"/>
  <c r="G28" i="1" s="1"/>
  <c r="G26" i="1"/>
  <c r="E24" i="4" l="1"/>
  <c r="G24" i="4"/>
  <c r="F24" i="4"/>
  <c r="G26" i="4"/>
  <c r="F26" i="4"/>
  <c r="E28" i="4"/>
  <c r="F28" i="4" l="1"/>
  <c r="G28" i="4"/>
</calcChain>
</file>

<file path=xl/sharedStrings.xml><?xml version="1.0" encoding="utf-8"?>
<sst xmlns="http://schemas.openxmlformats.org/spreadsheetml/2006/main" count="64" uniqueCount="36">
  <si>
    <t>Gross Pay</t>
  </si>
  <si>
    <t>Weekly</t>
  </si>
  <si>
    <t>Fortnightly</t>
  </si>
  <si>
    <t>Monthly</t>
  </si>
  <si>
    <t>Full Time gross pensionable income</t>
  </si>
  <si>
    <t>Net Pensionable Income</t>
  </si>
  <si>
    <t>Net Pensionable Remuneration</t>
  </si>
  <si>
    <t>Community &amp; Comprehensive Schools</t>
  </si>
  <si>
    <t>Note 1</t>
  </si>
  <si>
    <t>Note 2</t>
  </si>
  <si>
    <t>State Pension</t>
  </si>
  <si>
    <t>Total Pension Contribution</t>
  </si>
  <si>
    <t>Instructions</t>
  </si>
  <si>
    <t>A</t>
  </si>
  <si>
    <t>B</t>
  </si>
  <si>
    <t>C</t>
  </si>
  <si>
    <t>D</t>
  </si>
  <si>
    <t>E</t>
  </si>
  <si>
    <t>F</t>
  </si>
  <si>
    <t>Entering the figure in the appropriate yellow boxes under employee pay frequence weekly/forthnightly/monthly</t>
  </si>
  <si>
    <t>Contributory Pension Scheme for full-time non-teaching employees of the Community &amp; Comprehensive Schools</t>
  </si>
  <si>
    <t>THE CELLS IN GREY BELOW ARE FORMULA BASED PLEASE DO NOT ADJUST</t>
  </si>
  <si>
    <r>
      <t xml:space="preserve">1) Please enter the employees gross pay to calculate the pension deduction in </t>
    </r>
    <r>
      <rPr>
        <b/>
        <u/>
        <sz val="13"/>
        <color theme="1"/>
        <rFont val="Calibri"/>
        <family val="2"/>
        <scheme val="minor"/>
      </rPr>
      <t>Row A below</t>
    </r>
    <r>
      <rPr>
        <sz val="13"/>
        <color theme="1"/>
        <rFont val="Calibri"/>
        <family val="2"/>
        <scheme val="minor"/>
      </rPr>
      <t xml:space="preserve">. </t>
    </r>
  </si>
  <si>
    <r>
      <t xml:space="preserve">2) If necessary amend the State Pension amount in line with Social Welfare increases in the future </t>
    </r>
    <r>
      <rPr>
        <b/>
        <u/>
        <sz val="13"/>
        <color theme="1"/>
        <rFont val="Calibri"/>
        <family val="2"/>
        <scheme val="minor"/>
      </rPr>
      <t>Row B below</t>
    </r>
  </si>
  <si>
    <t>Single Public Service Pension Scheme</t>
  </si>
  <si>
    <t>FTE Working pattern</t>
  </si>
  <si>
    <t>FTE Gross Pay</t>
  </si>
  <si>
    <t>G</t>
  </si>
  <si>
    <t>H</t>
  </si>
  <si>
    <r>
      <t xml:space="preserve">3) If necessary amend the State Pension amount in line with Social Welfare increases in the future </t>
    </r>
    <r>
      <rPr>
        <b/>
        <u/>
        <sz val="13"/>
        <color theme="1"/>
        <rFont val="Calibri"/>
        <family val="2"/>
        <scheme val="minor"/>
      </rPr>
      <t>Row D below</t>
    </r>
  </si>
  <si>
    <r>
      <t xml:space="preserve">3) Add </t>
    </r>
    <r>
      <rPr>
        <b/>
        <sz val="13"/>
        <color theme="1"/>
        <rFont val="Calibri"/>
        <family val="2"/>
      </rPr>
      <t>Row G</t>
    </r>
    <r>
      <rPr>
        <sz val="13"/>
        <color theme="1"/>
        <rFont val="Calibri"/>
        <family val="2"/>
        <scheme val="minor"/>
      </rPr>
      <t xml:space="preserve"> for the contribution for members of the Contributory Pension Scheme for Widows and Children of full-time non-teaching employees servicing on the staff</t>
    </r>
  </si>
  <si>
    <t>Total Pension Contribution incl. Widows &amp; Children</t>
  </si>
  <si>
    <r>
      <t xml:space="preserve">2)  If the employees works part-time, input the % work pattern in the blue cell </t>
    </r>
    <r>
      <rPr>
        <b/>
        <u/>
        <sz val="13"/>
        <color theme="1"/>
        <rFont val="Calibri"/>
        <family val="2"/>
        <scheme val="minor"/>
      </rPr>
      <t>Row B below</t>
    </r>
    <r>
      <rPr>
        <sz val="13"/>
        <color theme="1"/>
        <rFont val="Calibri"/>
        <family val="2"/>
        <scheme val="minor"/>
      </rPr>
      <t>.</t>
    </r>
  </si>
  <si>
    <t>Note 1: Gross pensionable remuneration is your full time equivalent pensionable pay plus any approved pensionable allowances</t>
  </si>
  <si>
    <t>Note 2: Net pensionable remuneration is your gross pensionable remuneration less two times the value of the Contributory State Pension (CSP) for a single adult without dependants.</t>
  </si>
  <si>
    <t>Rate from 01/01/2021 is €253.30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</si>
</sst>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9" tint="-0.499984740745262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sz val="13"/>
      <name val="Arial"/>
      <family val="2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2" borderId="0" xfId="0" applyFont="1" applyFill="1" applyBorder="1"/>
    <xf numFmtId="0" fontId="4" fillId="2" borderId="0" xfId="0" applyFont="1" applyFill="1"/>
    <xf numFmtId="0" fontId="6" fillId="0" borderId="0" xfId="0" applyFont="1" applyFill="1" applyBorder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2" fillId="3" borderId="1" xfId="0" applyFont="1" applyFill="1" applyBorder="1"/>
    <xf numFmtId="2" fontId="2" fillId="2" borderId="1" xfId="0" applyNumberFormat="1" applyFont="1" applyFill="1" applyBorder="1"/>
    <xf numFmtId="0" fontId="2" fillId="2" borderId="1" xfId="0" applyFont="1" applyFill="1" applyBorder="1"/>
    <xf numFmtId="9" fontId="2" fillId="2" borderId="1" xfId="0" applyNumberFormat="1" applyFont="1" applyFill="1" applyBorder="1" applyAlignment="1">
      <alignment horizontal="left"/>
    </xf>
    <xf numFmtId="10" fontId="2" fillId="2" borderId="1" xfId="0" applyNumberFormat="1" applyFont="1" applyFill="1" applyBorder="1" applyAlignment="1">
      <alignment horizontal="left"/>
    </xf>
    <xf numFmtId="0" fontId="1" fillId="0" borderId="2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2" fillId="2" borderId="2" xfId="0" applyFont="1" applyFill="1" applyBorder="1"/>
    <xf numFmtId="0" fontId="1" fillId="0" borderId="3" xfId="0" applyFont="1" applyBorder="1"/>
    <xf numFmtId="0" fontId="1" fillId="0" borderId="4" xfId="0" applyFont="1" applyBorder="1"/>
    <xf numFmtId="10" fontId="1" fillId="0" borderId="4" xfId="0" applyNumberFormat="1" applyFont="1" applyBorder="1" applyAlignment="1">
      <alignment horizontal="left"/>
    </xf>
    <xf numFmtId="2" fontId="1" fillId="2" borderId="4" xfId="0" applyNumberFormat="1" applyFont="1" applyFill="1" applyBorder="1"/>
    <xf numFmtId="2" fontId="1" fillId="2" borderId="5" xfId="0" applyNumberFormat="1" applyFont="1" applyFill="1" applyBorder="1"/>
    <xf numFmtId="9" fontId="2" fillId="5" borderId="1" xfId="0" applyNumberFormat="1" applyFont="1" applyFill="1" applyBorder="1"/>
    <xf numFmtId="164" fontId="2" fillId="2" borderId="1" xfId="0" applyNumberFormat="1" applyFont="1" applyFill="1" applyBorder="1" applyAlignment="1">
      <alignment horizontal="left"/>
    </xf>
    <xf numFmtId="43" fontId="2" fillId="2" borderId="1" xfId="1" applyFont="1" applyFill="1" applyBorder="1"/>
    <xf numFmtId="0" fontId="1" fillId="4" borderId="0" xfId="0" applyFont="1" applyFill="1" applyAlignment="1">
      <alignment horizontal="center"/>
    </xf>
    <xf numFmtId="0" fontId="2" fillId="0" borderId="0" xfId="0" applyFont="1" applyFill="1"/>
    <xf numFmtId="0" fontId="9" fillId="4" borderId="0" xfId="0" applyFont="1" applyFill="1" applyAlignment="1">
      <alignment horizontal="center"/>
    </xf>
    <xf numFmtId="0" fontId="1" fillId="0" borderId="0" xfId="0" applyFont="1" applyFill="1"/>
  </cellXfs>
  <cellStyles count="3">
    <cellStyle name="Comma" xfId="1" builtinId="3"/>
    <cellStyle name="Comma 2" xfId="2" xr:uid="{624F7D99-3180-4D9E-A033-CF70CA1D81B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799F6-3DD2-416B-BD23-BCD472758A82}">
  <sheetPr>
    <tabColor theme="9" tint="-0.249977111117893"/>
  </sheetPr>
  <dimension ref="A1:G34"/>
  <sheetViews>
    <sheetView tabSelected="1" workbookViewId="0">
      <selection activeCell="B19" sqref="B19"/>
    </sheetView>
  </sheetViews>
  <sheetFormatPr defaultColWidth="8.85546875" defaultRowHeight="17.25" x14ac:dyDescent="0.3"/>
  <cols>
    <col min="1" max="1" width="2.28515625" style="1" bestFit="1" customWidth="1"/>
    <col min="2" max="2" width="50.5703125" style="2" customWidth="1"/>
    <col min="3" max="3" width="6.5703125" style="2" bestFit="1" customWidth="1"/>
    <col min="4" max="4" width="8.85546875" style="2"/>
    <col min="5" max="6" width="20.7109375" style="2" customWidth="1"/>
    <col min="7" max="7" width="22.42578125" style="2" customWidth="1"/>
    <col min="8" max="16384" width="8.85546875" style="2"/>
  </cols>
  <sheetData>
    <row r="1" spans="1:7" x14ac:dyDescent="0.3">
      <c r="B1" s="29" t="s">
        <v>7</v>
      </c>
      <c r="C1" s="29"/>
      <c r="D1" s="29"/>
      <c r="E1" s="29"/>
      <c r="F1" s="29"/>
      <c r="G1" s="29"/>
    </row>
    <row r="2" spans="1:7" x14ac:dyDescent="0.3">
      <c r="B2" s="29" t="s">
        <v>20</v>
      </c>
      <c r="C2" s="29"/>
      <c r="D2" s="29"/>
      <c r="E2" s="29"/>
      <c r="F2" s="29"/>
      <c r="G2" s="29"/>
    </row>
    <row r="3" spans="1:7" x14ac:dyDescent="0.3">
      <c r="B3" s="1"/>
      <c r="C3" s="1"/>
    </row>
    <row r="4" spans="1:7" x14ac:dyDescent="0.3">
      <c r="B4" s="3" t="s">
        <v>12</v>
      </c>
      <c r="C4" s="4"/>
    </row>
    <row r="5" spans="1:7" x14ac:dyDescent="0.3">
      <c r="B5" s="2" t="s">
        <v>22</v>
      </c>
    </row>
    <row r="6" spans="1:7" x14ac:dyDescent="0.3">
      <c r="B6" s="2" t="s">
        <v>19</v>
      </c>
    </row>
    <row r="7" spans="1:7" x14ac:dyDescent="0.3">
      <c r="B7" s="2" t="s">
        <v>23</v>
      </c>
    </row>
    <row r="8" spans="1:7" s="30" customFormat="1" x14ac:dyDescent="0.3">
      <c r="A8" s="32"/>
      <c r="B8" s="30" t="s">
        <v>35</v>
      </c>
    </row>
    <row r="9" spans="1:7" x14ac:dyDescent="0.3">
      <c r="B9" s="2" t="s">
        <v>30</v>
      </c>
    </row>
    <row r="11" spans="1:7" x14ac:dyDescent="0.3">
      <c r="B11" s="5" t="s">
        <v>21</v>
      </c>
      <c r="C11" s="5"/>
      <c r="D11" s="6"/>
      <c r="E11" s="6"/>
    </row>
    <row r="12" spans="1:7" x14ac:dyDescent="0.3">
      <c r="B12" s="7"/>
      <c r="C12" s="7"/>
    </row>
    <row r="13" spans="1:7" x14ac:dyDescent="0.3">
      <c r="A13" s="8"/>
      <c r="B13" s="9"/>
      <c r="C13" s="9"/>
      <c r="D13" s="10"/>
      <c r="E13" s="11" t="s">
        <v>1</v>
      </c>
      <c r="F13" s="11" t="s">
        <v>2</v>
      </c>
      <c r="G13" s="11" t="s">
        <v>3</v>
      </c>
    </row>
    <row r="14" spans="1:7" x14ac:dyDescent="0.3">
      <c r="A14" s="8" t="s">
        <v>13</v>
      </c>
      <c r="B14" s="9" t="s">
        <v>0</v>
      </c>
      <c r="C14" s="8" t="s">
        <v>8</v>
      </c>
      <c r="D14" s="10"/>
      <c r="E14" s="12">
        <v>580</v>
      </c>
      <c r="F14" s="12">
        <v>1160</v>
      </c>
      <c r="G14" s="12">
        <v>4000</v>
      </c>
    </row>
    <row r="15" spans="1:7" x14ac:dyDescent="0.3">
      <c r="A15" s="8"/>
      <c r="B15" s="9"/>
      <c r="C15" s="8"/>
      <c r="D15" s="10"/>
      <c r="E15" s="9"/>
      <c r="F15" s="9"/>
      <c r="G15" s="9"/>
    </row>
    <row r="16" spans="1:7" x14ac:dyDescent="0.3">
      <c r="A16" s="8" t="s">
        <v>14</v>
      </c>
      <c r="B16" s="9" t="s">
        <v>10</v>
      </c>
      <c r="C16" s="8"/>
      <c r="D16" s="10"/>
      <c r="E16" s="9">
        <v>253.3</v>
      </c>
      <c r="F16" s="9">
        <v>253.3</v>
      </c>
      <c r="G16" s="9">
        <v>253.3</v>
      </c>
    </row>
    <row r="17" spans="1:7" x14ac:dyDescent="0.3">
      <c r="A17" s="8"/>
      <c r="B17" s="9"/>
      <c r="C17" s="8"/>
      <c r="D17" s="10"/>
      <c r="E17" s="9"/>
      <c r="F17" s="9"/>
      <c r="G17" s="9"/>
    </row>
    <row r="18" spans="1:7" x14ac:dyDescent="0.3">
      <c r="A18" s="8" t="s">
        <v>15</v>
      </c>
      <c r="B18" s="9" t="s">
        <v>6</v>
      </c>
      <c r="C18" s="8" t="s">
        <v>9</v>
      </c>
      <c r="D18" s="10"/>
      <c r="E18" s="13">
        <f>E14-(E16*2)</f>
        <v>73.399999999999977</v>
      </c>
      <c r="F18" s="13">
        <f>F14-(F16*4)</f>
        <v>146.79999999999995</v>
      </c>
      <c r="G18" s="13">
        <f>G14-(G16*52.18*2/12)</f>
        <v>1797.134333333333</v>
      </c>
    </row>
    <row r="19" spans="1:7" x14ac:dyDescent="0.3">
      <c r="A19" s="8"/>
      <c r="B19" s="9"/>
      <c r="C19" s="9"/>
      <c r="D19" s="10"/>
      <c r="E19" s="14"/>
      <c r="F19" s="14"/>
      <c r="G19" s="14"/>
    </row>
    <row r="20" spans="1:7" x14ac:dyDescent="0.3">
      <c r="A20" s="8" t="s">
        <v>16</v>
      </c>
      <c r="B20" s="9" t="s">
        <v>4</v>
      </c>
      <c r="C20" s="9"/>
      <c r="D20" s="27">
        <v>1.4999999999999999E-2</v>
      </c>
      <c r="E20" s="13">
        <f>E14*D20</f>
        <v>8.6999999999999993</v>
      </c>
      <c r="F20" s="13">
        <f>F14*D20</f>
        <v>17.399999999999999</v>
      </c>
      <c r="G20" s="13">
        <f>G14*D20</f>
        <v>60</v>
      </c>
    </row>
    <row r="21" spans="1:7" x14ac:dyDescent="0.3">
      <c r="A21" s="8"/>
      <c r="B21" s="9"/>
      <c r="C21" s="9"/>
      <c r="D21" s="10"/>
      <c r="E21" s="14"/>
      <c r="F21" s="14"/>
      <c r="G21" s="14"/>
    </row>
    <row r="22" spans="1:7" x14ac:dyDescent="0.3">
      <c r="A22" s="8" t="s">
        <v>17</v>
      </c>
      <c r="B22" s="9" t="s">
        <v>5</v>
      </c>
      <c r="C22" s="9"/>
      <c r="D22" s="16">
        <v>3.5000000000000003E-2</v>
      </c>
      <c r="E22" s="28">
        <f>IF((E18*D22)&lt;0,0,E18*D22)</f>
        <v>2.5689999999999995</v>
      </c>
      <c r="F22" s="28">
        <f>IF((F18*D22)&lt;0,0,F18*D22)</f>
        <v>5.137999999999999</v>
      </c>
      <c r="G22" s="28">
        <f>IF((G18*D22)&lt;0,0,G18*D22)</f>
        <v>62.899701666666658</v>
      </c>
    </row>
    <row r="23" spans="1:7" ht="18" thickBot="1" x14ac:dyDescent="0.35">
      <c r="A23" s="17"/>
      <c r="B23" s="18"/>
      <c r="C23" s="18"/>
      <c r="D23" s="19"/>
      <c r="E23" s="20"/>
      <c r="F23" s="20"/>
      <c r="G23" s="20"/>
    </row>
    <row r="24" spans="1:7" ht="18" thickBot="1" x14ac:dyDescent="0.35">
      <c r="A24" s="21" t="s">
        <v>18</v>
      </c>
      <c r="B24" s="22" t="s">
        <v>11</v>
      </c>
      <c r="C24" s="22"/>
      <c r="D24" s="23"/>
      <c r="E24" s="24">
        <f>SUM(E20:E23)</f>
        <v>11.268999999999998</v>
      </c>
      <c r="F24" s="24">
        <f>SUM(F20:F23)</f>
        <v>22.537999999999997</v>
      </c>
      <c r="G24" s="25">
        <f>SUM(G20:G23)</f>
        <v>122.89970166666666</v>
      </c>
    </row>
    <row r="26" spans="1:7" x14ac:dyDescent="0.3">
      <c r="A26" s="8" t="s">
        <v>27</v>
      </c>
      <c r="B26" s="9" t="s">
        <v>5</v>
      </c>
      <c r="C26" s="9"/>
      <c r="D26" s="16">
        <v>1.4999999999999999E-2</v>
      </c>
      <c r="E26" s="28">
        <f>IF((E18*D26)&lt;0,0,E18*D26)</f>
        <v>1.1009999999999995</v>
      </c>
      <c r="F26" s="28">
        <f>IF((F18*D26)&lt;0,0,F18*D26)</f>
        <v>2.2019999999999991</v>
      </c>
      <c r="G26" s="28">
        <f>IF((G18*D26)&lt;0,0,G18*D26)</f>
        <v>26.957014999999995</v>
      </c>
    </row>
    <row r="27" spans="1:7" ht="18" thickBot="1" x14ac:dyDescent="0.35"/>
    <row r="28" spans="1:7" ht="18" thickBot="1" x14ac:dyDescent="0.35">
      <c r="A28" s="21" t="s">
        <v>28</v>
      </c>
      <c r="B28" s="22" t="s">
        <v>31</v>
      </c>
      <c r="C28" s="22"/>
      <c r="D28" s="23"/>
      <c r="E28" s="24">
        <f>E24+E26</f>
        <v>12.369999999999997</v>
      </c>
      <c r="F28" s="24">
        <f>F24+F26</f>
        <v>24.739999999999995</v>
      </c>
      <c r="G28" s="24">
        <f>G24+G26</f>
        <v>149.85671666666664</v>
      </c>
    </row>
    <row r="29" spans="1:7" ht="11.25" customHeight="1" x14ac:dyDescent="0.3"/>
    <row r="30" spans="1:7" s="30" customFormat="1" x14ac:dyDescent="0.3">
      <c r="A30" s="32"/>
      <c r="B30" s="32" t="s">
        <v>33</v>
      </c>
      <c r="C30" s="32"/>
      <c r="E30" s="32"/>
    </row>
    <row r="31" spans="1:7" s="30" customFormat="1" ht="8.25" customHeight="1" x14ac:dyDescent="0.3">
      <c r="A31" s="32"/>
    </row>
    <row r="32" spans="1:7" s="30" customFormat="1" x14ac:dyDescent="0.3">
      <c r="A32" s="32"/>
      <c r="B32" s="32" t="s">
        <v>34</v>
      </c>
      <c r="C32" s="32"/>
      <c r="E32" s="32"/>
    </row>
    <row r="33" spans="5:5" x14ac:dyDescent="0.3">
      <c r="E33" s="1"/>
    </row>
    <row r="34" spans="5:5" x14ac:dyDescent="0.3">
      <c r="E34" s="1"/>
    </row>
  </sheetData>
  <mergeCells count="2">
    <mergeCell ref="B1:G1"/>
    <mergeCell ref="B2:G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2DC4B-1502-457F-B571-4C4F0B31EFF9}">
  <sheetPr>
    <tabColor rgb="FF7030A0"/>
  </sheetPr>
  <dimension ref="A1:G34"/>
  <sheetViews>
    <sheetView workbookViewId="0">
      <selection activeCell="B32" sqref="B32"/>
    </sheetView>
  </sheetViews>
  <sheetFormatPr defaultColWidth="8.85546875" defaultRowHeight="17.25" x14ac:dyDescent="0.3"/>
  <cols>
    <col min="1" max="1" width="2.28515625" style="1" bestFit="1" customWidth="1"/>
    <col min="2" max="2" width="40" style="2" bestFit="1" customWidth="1"/>
    <col min="3" max="3" width="6.5703125" style="2" bestFit="1" customWidth="1"/>
    <col min="4" max="4" width="8.85546875" style="2"/>
    <col min="5" max="6" width="20.7109375" style="2" customWidth="1"/>
    <col min="7" max="7" width="22.42578125" style="2" customWidth="1"/>
    <col min="8" max="16384" width="8.85546875" style="2"/>
  </cols>
  <sheetData>
    <row r="1" spans="1:7" ht="18.75" x14ac:dyDescent="0.3">
      <c r="B1" s="31" t="s">
        <v>7</v>
      </c>
      <c r="C1" s="31"/>
      <c r="D1" s="31"/>
      <c r="E1" s="31"/>
      <c r="F1" s="31"/>
      <c r="G1" s="31"/>
    </row>
    <row r="2" spans="1:7" ht="18.75" x14ac:dyDescent="0.3">
      <c r="B2" s="31" t="s">
        <v>24</v>
      </c>
      <c r="C2" s="31"/>
      <c r="D2" s="31"/>
      <c r="E2" s="31"/>
      <c r="F2" s="31"/>
      <c r="G2" s="31"/>
    </row>
    <row r="3" spans="1:7" x14ac:dyDescent="0.3">
      <c r="B3" s="1"/>
      <c r="C3" s="1"/>
    </row>
    <row r="4" spans="1:7" x14ac:dyDescent="0.3">
      <c r="B4" s="3" t="s">
        <v>12</v>
      </c>
      <c r="C4" s="4"/>
    </row>
    <row r="5" spans="1:7" x14ac:dyDescent="0.3">
      <c r="B5" s="2" t="s">
        <v>22</v>
      </c>
    </row>
    <row r="6" spans="1:7" x14ac:dyDescent="0.3">
      <c r="B6" s="2" t="s">
        <v>19</v>
      </c>
    </row>
    <row r="7" spans="1:7" x14ac:dyDescent="0.3">
      <c r="B7" s="2" t="s">
        <v>32</v>
      </c>
    </row>
    <row r="8" spans="1:7" x14ac:dyDescent="0.3">
      <c r="B8" s="2" t="s">
        <v>29</v>
      </c>
    </row>
    <row r="9" spans="1:7" s="30" customFormat="1" x14ac:dyDescent="0.3">
      <c r="A9" s="32"/>
      <c r="B9" s="30" t="s">
        <v>35</v>
      </c>
    </row>
    <row r="11" spans="1:7" x14ac:dyDescent="0.3">
      <c r="B11" s="5" t="s">
        <v>21</v>
      </c>
      <c r="C11" s="5"/>
      <c r="D11" s="6"/>
      <c r="E11" s="6"/>
    </row>
    <row r="12" spans="1:7" x14ac:dyDescent="0.3">
      <c r="B12" s="7"/>
      <c r="C12" s="7"/>
    </row>
    <row r="13" spans="1:7" x14ac:dyDescent="0.3">
      <c r="A13" s="8"/>
      <c r="B13" s="9"/>
      <c r="C13" s="9"/>
      <c r="D13" s="10"/>
      <c r="E13" s="11" t="s">
        <v>1</v>
      </c>
      <c r="F13" s="11" t="s">
        <v>2</v>
      </c>
      <c r="G13" s="11" t="s">
        <v>3</v>
      </c>
    </row>
    <row r="14" spans="1:7" x14ac:dyDescent="0.3">
      <c r="A14" s="8" t="s">
        <v>13</v>
      </c>
      <c r="B14" s="9" t="s">
        <v>0</v>
      </c>
      <c r="C14" s="8" t="s">
        <v>8</v>
      </c>
      <c r="D14" s="10"/>
      <c r="E14" s="12">
        <v>580</v>
      </c>
      <c r="F14" s="12">
        <v>1160</v>
      </c>
      <c r="G14" s="12">
        <v>4000</v>
      </c>
    </row>
    <row r="15" spans="1:7" x14ac:dyDescent="0.3">
      <c r="A15" s="8"/>
      <c r="B15" s="9"/>
      <c r="C15" s="8"/>
      <c r="D15" s="10"/>
      <c r="E15" s="9"/>
      <c r="F15" s="9"/>
      <c r="G15" s="9"/>
    </row>
    <row r="16" spans="1:7" x14ac:dyDescent="0.3">
      <c r="A16" s="8" t="s">
        <v>14</v>
      </c>
      <c r="B16" s="9" t="s">
        <v>25</v>
      </c>
      <c r="C16" s="8"/>
      <c r="D16" s="10"/>
      <c r="E16" s="26">
        <v>1</v>
      </c>
      <c r="F16" s="26">
        <v>0.5</v>
      </c>
      <c r="G16" s="26">
        <v>1</v>
      </c>
    </row>
    <row r="17" spans="1:7" x14ac:dyDescent="0.3">
      <c r="A17" s="8"/>
      <c r="B17" s="9"/>
      <c r="C17" s="8"/>
      <c r="D17" s="10"/>
      <c r="E17" s="9"/>
      <c r="F17" s="9"/>
      <c r="G17" s="9"/>
    </row>
    <row r="18" spans="1:7" x14ac:dyDescent="0.3">
      <c r="A18" s="8" t="s">
        <v>15</v>
      </c>
      <c r="B18" s="9" t="s">
        <v>26</v>
      </c>
      <c r="C18" s="8"/>
      <c r="D18" s="10"/>
      <c r="E18" s="14">
        <f>E14/E16</f>
        <v>580</v>
      </c>
      <c r="F18" s="14">
        <f>F14/F16</f>
        <v>2320</v>
      </c>
      <c r="G18" s="14">
        <f>G14/G16</f>
        <v>4000</v>
      </c>
    </row>
    <row r="19" spans="1:7" x14ac:dyDescent="0.3">
      <c r="A19" s="8"/>
      <c r="B19" s="9"/>
      <c r="C19" s="8"/>
      <c r="D19" s="10"/>
      <c r="E19" s="9"/>
      <c r="F19" s="9"/>
      <c r="G19" s="9"/>
    </row>
    <row r="20" spans="1:7" x14ac:dyDescent="0.3">
      <c r="A20" s="8" t="s">
        <v>16</v>
      </c>
      <c r="B20" s="9" t="s">
        <v>10</v>
      </c>
      <c r="C20" s="8"/>
      <c r="D20" s="10"/>
      <c r="E20" s="9">
        <v>253.3</v>
      </c>
      <c r="F20" s="9">
        <v>253.3</v>
      </c>
      <c r="G20" s="9">
        <v>253.3</v>
      </c>
    </row>
    <row r="21" spans="1:7" x14ac:dyDescent="0.3">
      <c r="A21" s="8"/>
      <c r="B21" s="9"/>
      <c r="C21" s="8"/>
      <c r="D21" s="10"/>
      <c r="E21" s="9"/>
      <c r="F21" s="9"/>
      <c r="G21" s="9"/>
    </row>
    <row r="22" spans="1:7" x14ac:dyDescent="0.3">
      <c r="A22" s="8" t="s">
        <v>17</v>
      </c>
      <c r="B22" s="9" t="s">
        <v>6</v>
      </c>
      <c r="C22" s="8" t="s">
        <v>9</v>
      </c>
      <c r="D22" s="10"/>
      <c r="E22" s="13">
        <f>E18-(E20*2)</f>
        <v>73.399999999999977</v>
      </c>
      <c r="F22" s="13">
        <f>F18-(F20*4)</f>
        <v>1306.8</v>
      </c>
      <c r="G22" s="13">
        <f>G18-(G20*52.18*2/12)</f>
        <v>1797.134333333333</v>
      </c>
    </row>
    <row r="23" spans="1:7" ht="18" thickBot="1" x14ac:dyDescent="0.35">
      <c r="A23" s="8"/>
      <c r="B23" s="9"/>
      <c r="C23" s="9"/>
      <c r="D23" s="10"/>
      <c r="E23" s="14"/>
      <c r="F23" s="14"/>
      <c r="G23" s="14"/>
    </row>
    <row r="24" spans="1:7" ht="18" thickBot="1" x14ac:dyDescent="0.35">
      <c r="A24" s="21" t="s">
        <v>18</v>
      </c>
      <c r="B24" s="9" t="s">
        <v>4</v>
      </c>
      <c r="C24" s="9"/>
      <c r="D24" s="15">
        <v>0.03</v>
      </c>
      <c r="E24" s="14">
        <f>E14*D24</f>
        <v>17.399999999999999</v>
      </c>
      <c r="F24" s="14">
        <f>F14*D24</f>
        <v>34.799999999999997</v>
      </c>
      <c r="G24" s="14">
        <f>G14*D24</f>
        <v>120</v>
      </c>
    </row>
    <row r="25" spans="1:7" ht="18" thickBot="1" x14ac:dyDescent="0.35">
      <c r="A25" s="8"/>
      <c r="B25" s="9"/>
      <c r="C25" s="9"/>
      <c r="D25" s="10"/>
      <c r="E25" s="14"/>
      <c r="F25" s="14"/>
      <c r="G25" s="14"/>
    </row>
    <row r="26" spans="1:7" ht="18" thickBot="1" x14ac:dyDescent="0.35">
      <c r="A26" s="21" t="s">
        <v>27</v>
      </c>
      <c r="B26" s="9" t="s">
        <v>5</v>
      </c>
      <c r="C26" s="9"/>
      <c r="D26" s="16">
        <v>3.5000000000000003E-2</v>
      </c>
      <c r="E26" s="13">
        <f>E22*D26</f>
        <v>2.5689999999999995</v>
      </c>
      <c r="F26" s="13">
        <f>F22*D26</f>
        <v>45.738</v>
      </c>
      <c r="G26" s="13">
        <f>G22*D26</f>
        <v>62.899701666666658</v>
      </c>
    </row>
    <row r="27" spans="1:7" ht="18" thickBot="1" x14ac:dyDescent="0.35">
      <c r="A27" s="17"/>
      <c r="B27" s="18"/>
      <c r="C27" s="18"/>
      <c r="D27" s="19"/>
      <c r="E27" s="20"/>
      <c r="F27" s="20"/>
      <c r="G27" s="20"/>
    </row>
    <row r="28" spans="1:7" ht="18" thickBot="1" x14ac:dyDescent="0.35">
      <c r="A28" s="21" t="s">
        <v>28</v>
      </c>
      <c r="B28" s="22" t="s">
        <v>11</v>
      </c>
      <c r="C28" s="22"/>
      <c r="D28" s="23"/>
      <c r="E28" s="24">
        <f>SUM(E24:E27)</f>
        <v>19.968999999999998</v>
      </c>
      <c r="F28" s="24">
        <f>SUM(F24:F27)</f>
        <v>80.537999999999997</v>
      </c>
      <c r="G28" s="25">
        <f>SUM(G24:G27)</f>
        <v>182.89970166666666</v>
      </c>
    </row>
    <row r="30" spans="1:7" s="30" customFormat="1" x14ac:dyDescent="0.3">
      <c r="A30" s="32"/>
      <c r="B30" s="32" t="s">
        <v>33</v>
      </c>
      <c r="C30" s="32"/>
      <c r="E30" s="32"/>
    </row>
    <row r="31" spans="1:7" s="30" customFormat="1" ht="7.5" customHeight="1" x14ac:dyDescent="0.3">
      <c r="A31" s="32"/>
    </row>
    <row r="32" spans="1:7" s="30" customFormat="1" x14ac:dyDescent="0.3">
      <c r="A32" s="32"/>
      <c r="B32" s="32" t="s">
        <v>34</v>
      </c>
      <c r="C32" s="32"/>
      <c r="E32" s="32"/>
    </row>
    <row r="33" spans="5:5" x14ac:dyDescent="0.3">
      <c r="E33" s="1"/>
    </row>
    <row r="34" spans="5:5" x14ac:dyDescent="0.3">
      <c r="E34" s="1"/>
    </row>
  </sheetData>
  <mergeCells count="2">
    <mergeCell ref="B1:G1"/>
    <mergeCell ref="B2:G2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8936850EDE884E84BCF07B96EBADCA" ma:contentTypeVersion="14" ma:contentTypeDescription="Create a new document." ma:contentTypeScope="" ma:versionID="05ff32609ca142917080535cd67a0266">
  <xsd:schema xmlns:xsd="http://www.w3.org/2001/XMLSchema" xmlns:xs="http://www.w3.org/2001/XMLSchema" xmlns:p="http://schemas.microsoft.com/office/2006/metadata/properties" xmlns:ns3="e92d1a54-40b2-4a62-9320-551ae05f4a35" xmlns:ns4="922fc6e8-ffa0-4322-a01f-30f3e00c019f" targetNamespace="http://schemas.microsoft.com/office/2006/metadata/properties" ma:root="true" ma:fieldsID="b2e705d5dcf0b2f14396ca6fe3332f1c" ns3:_="" ns4:_="">
    <xsd:import namespace="e92d1a54-40b2-4a62-9320-551ae05f4a35"/>
    <xsd:import namespace="922fc6e8-ffa0-4322-a01f-30f3e00c01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d1a54-40b2-4a62-9320-551ae05f4a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fc6e8-ffa0-4322-a01f-30f3e00c019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EF2D10-665B-4A1C-9026-15F6BAEE320A}">
  <ds:schemaRefs>
    <ds:schemaRef ds:uri="e92d1a54-40b2-4a62-9320-551ae05f4a35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922fc6e8-ffa0-4322-a01f-30f3e00c019f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53AC674-7D2C-4B63-8842-82EF7DBD94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DDE2A1-4FE5-4CF1-B5CF-4D5A35EEB7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2d1a54-40b2-4a62-9320-551ae05f4a35"/>
    <ds:schemaRef ds:uri="922fc6e8-ffa0-4322-a01f-30f3e00c01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Contributory Pension</vt:lpstr>
      <vt:lpstr>Single Public Service Pension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Moloney</dc:creator>
  <cp:lastModifiedBy>Liz Lambert</cp:lastModifiedBy>
  <cp:lastPrinted>2020-07-10T14:03:38Z</cp:lastPrinted>
  <dcterms:created xsi:type="dcterms:W3CDTF">2020-07-10T10:27:15Z</dcterms:created>
  <dcterms:modified xsi:type="dcterms:W3CDTF">2021-12-21T12:48:39Z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0x0101007A8936850EDE884E84BCF07B96EBADCA</vt:lpwstr>
  </property>
</Properties>
</file>