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firstSheet="1" activeTab="1"/>
  </bookViews>
  <sheets>
    <sheet name="Sheet1" sheetId="1" state="hidden" r:id="rId1"/>
    <sheet name="1. Instructions" sheetId="2" r:id="rId2"/>
    <sheet name="2. Budget Grant Calculation" sheetId="3" r:id="rId3"/>
    <sheet name="3. Income &amp; Expenditure Budget" sheetId="4" r:id="rId4"/>
    <sheet name="4. Capital Project" sheetId="5" r:id="rId5"/>
  </sheets>
  <definedNames>
    <definedName name="_xlfn.IFNA" hidden="1">#NAME?</definedName>
    <definedName name="_xlfn.IFS" hidden="1">#NAME?</definedName>
    <definedName name="_xlnm.Print_Area" localSheetId="1">'1. Instructions'!$A$1:$M$42</definedName>
    <definedName name="_xlnm.Print_Area" localSheetId="3">'3. Income &amp; Expenditure Budget'!$A$2:$G$183</definedName>
    <definedName name="_xlnm.Print_Area" localSheetId="4">'4. Capital Project'!$A$1:$C$33</definedName>
  </definedNames>
  <calcPr fullCalcOnLoad="1"/>
</workbook>
</file>

<file path=xl/comments3.xml><?xml version="1.0" encoding="utf-8"?>
<comments xmlns="http://schemas.openxmlformats.org/spreadsheetml/2006/main">
  <authors>
    <author>Ann Haugh</author>
  </authors>
  <commentList>
    <comment ref="G6" authorId="0">
      <text>
        <r>
          <rPr>
            <b/>
            <sz val="9"/>
            <rFont val="Tahoma"/>
            <family val="2"/>
          </rPr>
          <t>Check Numbers if  'FALSE'  after entering all data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imes New Roman"/>
            <family val="1"/>
          </rPr>
          <t>Check numbers if 'FALSE'
This number must equal the total number in the yellow categories.</t>
        </r>
      </text>
    </comment>
  </commentList>
</comments>
</file>

<file path=xl/comments4.xml><?xml version="1.0" encoding="utf-8"?>
<comments xmlns="http://schemas.openxmlformats.org/spreadsheetml/2006/main">
  <authors>
    <author>Ann Haugh</author>
  </authors>
  <commentList>
    <comment ref="G5" authorId="0">
      <text>
        <r>
          <rPr>
            <b/>
            <sz val="9"/>
            <rFont val="Tahoma"/>
            <family val="2"/>
          </rPr>
          <t>Grey Cells:</t>
        </r>
        <r>
          <rPr>
            <sz val="9"/>
            <rFont val="Tahoma"/>
            <family val="2"/>
          </rPr>
          <t xml:space="preserve">
THE CELLS IN GREY CONTAIN FORMULAE, PLEASE DO NOT TYPE OVER THEM</t>
        </r>
      </text>
    </comment>
  </commentList>
</comments>
</file>

<file path=xl/sharedStrings.xml><?xml version="1.0" encoding="utf-8"?>
<sst xmlns="http://schemas.openxmlformats.org/spreadsheetml/2006/main" count="435" uniqueCount="311">
  <si>
    <t>INCOME</t>
  </si>
  <si>
    <t>Capitation</t>
  </si>
  <si>
    <t>Other Income</t>
  </si>
  <si>
    <t>Bank Interest Received</t>
  </si>
  <si>
    <t>TOTAL INCOME</t>
  </si>
  <si>
    <t>EXPENDITURE</t>
  </si>
  <si>
    <t>Staff Room Expenses</t>
  </si>
  <si>
    <t>Total</t>
  </si>
  <si>
    <t xml:space="preserve"> </t>
  </si>
  <si>
    <t>€</t>
  </si>
  <si>
    <t>Other</t>
  </si>
  <si>
    <t>Proposed Capital Expenditure:</t>
  </si>
  <si>
    <t>Estimated Cost</t>
  </si>
  <si>
    <t>B.</t>
  </si>
  <si>
    <t>Funding to finance Capital Expenditure:</t>
  </si>
  <si>
    <t>Fundraising</t>
  </si>
  <si>
    <t>TOTAL GRANTS</t>
  </si>
  <si>
    <t>A</t>
  </si>
  <si>
    <t xml:space="preserve">  New buildings, extensions, major refurbishment  (Specify)</t>
  </si>
  <si>
    <t>Parents’ Contribution.</t>
  </si>
  <si>
    <t>Income &amp; Expenditure Budget</t>
  </si>
  <si>
    <t>School Contribution</t>
  </si>
  <si>
    <t>Department of Education and Skills Grants</t>
  </si>
  <si>
    <t>TOTAL DES INCOME</t>
  </si>
  <si>
    <t/>
  </si>
  <si>
    <t>SCHOOL GENERATED INCOME</t>
  </si>
  <si>
    <t>TOTAL SCHOOL GENERATED INCOME</t>
  </si>
  <si>
    <t>OTHER INCOME</t>
  </si>
  <si>
    <t>TOTAL OTHER INCOME</t>
  </si>
  <si>
    <t>TOTAL  EXPENDITURE</t>
  </si>
  <si>
    <t>PLEASE FILL IN THE GREEN BOXES:</t>
  </si>
  <si>
    <t>Surplus (Deficit)   B-A</t>
  </si>
  <si>
    <t>Total Capital Funding                                                        B</t>
  </si>
  <si>
    <t>Total Capital Expenditure                                                 A</t>
  </si>
  <si>
    <t>SURPLUS/ (DEFICIT)</t>
  </si>
  <si>
    <t>Autism Spectrum Disorder</t>
  </si>
  <si>
    <t>Bus Escort Grant</t>
  </si>
  <si>
    <t>Emotional Disturbance</t>
  </si>
  <si>
    <t>Hearing Impairment Grant</t>
  </si>
  <si>
    <t xml:space="preserve">Mild General Learning Disability Mainstream Schools </t>
  </si>
  <si>
    <t>Mild General Learning Disability Mainstream Schools - 12 years plus</t>
  </si>
  <si>
    <t>Out of Control Children</t>
  </si>
  <si>
    <t>Physical Disability</t>
  </si>
  <si>
    <t>Profoundly Deaf Grant</t>
  </si>
  <si>
    <t xml:space="preserve">Severe / Profound Learning Disability </t>
  </si>
  <si>
    <t>Specific Learning Disability Mainstream</t>
  </si>
  <si>
    <t>Specific Learning Disability Mainstream Schools - 12 years plus</t>
  </si>
  <si>
    <t>Specific Speech &amp; Language Disorder</t>
  </si>
  <si>
    <t>Standardised Testing Grant</t>
  </si>
  <si>
    <t>Traveller Children</t>
  </si>
  <si>
    <t>Visual Impairment Grant</t>
  </si>
  <si>
    <t>Other School Generated Income</t>
  </si>
  <si>
    <t>OTHER STATE INCOME</t>
  </si>
  <si>
    <t>HSE Funding</t>
  </si>
  <si>
    <t>TOTAL OTHER STATE INCOME</t>
  </si>
  <si>
    <t>Voluntary Contributions</t>
  </si>
  <si>
    <t>Donations</t>
  </si>
  <si>
    <t>Other Administration Expenses</t>
  </si>
  <si>
    <t xml:space="preserve">Description </t>
  </si>
  <si>
    <t>Type</t>
  </si>
  <si>
    <t xml:space="preserve">Category </t>
  </si>
  <si>
    <t>2015/2016 Rates</t>
  </si>
  <si>
    <t>Income</t>
  </si>
  <si>
    <t>Department of Education &amp; Science Income</t>
  </si>
  <si>
    <t>Mild General Learning Disability Special Schools</t>
  </si>
  <si>
    <t>Mild General Learning Disability Special Schools - 12 years plus</t>
  </si>
  <si>
    <t xml:space="preserve">Moderate General Learning Disability </t>
  </si>
  <si>
    <t>Specific Learning Disability Special Schools</t>
  </si>
  <si>
    <t>Specific Learning Disability Special Schools - 12 years plus</t>
  </si>
  <si>
    <t>Severe Emotional Disturbance</t>
  </si>
  <si>
    <t>Multiple Disabilities</t>
  </si>
  <si>
    <t>Transition Year Students</t>
  </si>
  <si>
    <t>JCSP students</t>
  </si>
  <si>
    <t>Ancillary Service</t>
  </si>
  <si>
    <t>Mainstream Schools Full grant (Minimum 9180, Maximum 76,500)</t>
  </si>
  <si>
    <t>Mainstream Schools Reduced grant ((Minimum 4650, Maximum 38750)</t>
  </si>
  <si>
    <t>Mainstream Rate (Minimum 10,200)</t>
  </si>
  <si>
    <t>No. of students</t>
  </si>
  <si>
    <t>Special School Ancillary Grant (Based on Prior Year)</t>
  </si>
  <si>
    <t>No. of Students</t>
  </si>
  <si>
    <t>Special School Ancillary Grant (€ Amount) (Based on Prior Year)</t>
  </si>
  <si>
    <t>DEIS Grant</t>
  </si>
  <si>
    <t>DEIS Funding (€ Amount) (Based on Prior Year)</t>
  </si>
  <si>
    <t>Minor Works Grant - Non Capital (€ Amount)</t>
  </si>
  <si>
    <t>Other Non Capital DES Grants (€ Amount)</t>
  </si>
  <si>
    <t>Standardised Testing Grant (€ Amount)</t>
  </si>
  <si>
    <t>Rate per student</t>
  </si>
  <si>
    <t>Enter Monetary Amount</t>
  </si>
  <si>
    <t>Patron/(Trustees where applicable) Contribution</t>
  </si>
  <si>
    <t>Book Rental/ Loan Scheme Non DEIS</t>
  </si>
  <si>
    <t>Book Rental/Loan Scheme DEIS</t>
  </si>
  <si>
    <t>School Book Grant DEIS</t>
  </si>
  <si>
    <t>School Book Grant Non DEIS</t>
  </si>
  <si>
    <t>Restricted External Fundraising  (Non Capital)</t>
  </si>
  <si>
    <t>Unrestricted External Fundraising  (Non Capital)</t>
  </si>
  <si>
    <t>All students Enrolled</t>
  </si>
  <si>
    <t>Note A</t>
  </si>
  <si>
    <t>Scoileanna Lan Ghaeilge</t>
  </si>
  <si>
    <t>OTHER</t>
  </si>
  <si>
    <t>N.B. Where a cell is this colour, please do not type over it as it contains a formula</t>
  </si>
  <si>
    <t>REMEMBER TO BACKUP YOUR WORK EVERY TIME YOU USE THIS SPREADSHEET! IT CAN BE BACKED UP TO AN EXTERNAL DEVICE OR TO A SERVER</t>
  </si>
  <si>
    <t xml:space="preserve">Please proceed to Next Tab 2. Income &amp; Expenditure Budget </t>
  </si>
  <si>
    <t>Overall Pupils Enrolled</t>
  </si>
  <si>
    <t>Overall Pupils subject to Mainstream Grants Only</t>
  </si>
  <si>
    <t>Transition Year Pupils</t>
  </si>
  <si>
    <t>JCSP Pupils</t>
  </si>
  <si>
    <t>IF YOU NEED ANY FURTHER ASSISTANCE, PLEASE GO TO WWW.FSSU.IE/TEMPLATES FOR DETAILED INSTRUCTIONS OR CONTACT US ON 01-9104020</t>
  </si>
  <si>
    <t>(Includes Contingency)</t>
  </si>
  <si>
    <t xml:space="preserve">Scoileanna Lan Ghaeilge </t>
  </si>
  <si>
    <t xml:space="preserve">School Budget </t>
  </si>
  <si>
    <t>Budget Grant Calculation</t>
  </si>
  <si>
    <t xml:space="preserve">Capital Project  </t>
  </si>
  <si>
    <t xml:space="preserve">School Budget Year: </t>
  </si>
  <si>
    <t xml:space="preserve">School Name: </t>
  </si>
  <si>
    <t>Roll Number:</t>
  </si>
  <si>
    <t>Capital Project (where applicable, e.g. Building Project, IT)</t>
  </si>
  <si>
    <t>Defaults</t>
  </si>
  <si>
    <t>How to use Budget Templates</t>
  </si>
  <si>
    <t>Capital expenditure</t>
  </si>
  <si>
    <t xml:space="preserve">Capital expenditure is expenditure of a once off nature rather than recurring. The purpose is to acquire an asset or advantage of a lasting nature for the enduring benefit of the school. </t>
  </si>
  <si>
    <t xml:space="preserve"> Identify capital receipts which may be available to finance capital expenditure</t>
  </si>
  <si>
    <t xml:space="preserve"> Submit proposals to the Board of Management for approval</t>
  </si>
  <si>
    <t>All capital expenditure plans must be submitted to the Trustees for final approval or otherwise, in accordance with procedures laid down by them.</t>
  </si>
  <si>
    <t>INSTRUCTIONS:</t>
  </si>
  <si>
    <t>STEP 1:</t>
  </si>
  <si>
    <t>STEP 2:</t>
  </si>
  <si>
    <t xml:space="preserve">Input School Roll No: </t>
  </si>
  <si>
    <t xml:space="preserve">Fundraising </t>
  </si>
  <si>
    <t>Parents’ contributions</t>
  </si>
  <si>
    <t>State grants</t>
  </si>
  <si>
    <t xml:space="preserve">IF YOU NEED ANY FURTHER ASSISTANCE, PLEASE GO TO WWW.FSSU.IE/TEMPLATES </t>
  </si>
  <si>
    <t>FOR DETAILED INSTRUCTIONS OR CONTACT US ON 01-9104020</t>
  </si>
  <si>
    <t xml:space="preserve">REMEMBER TO BACKUP YOUR WORK EVERY TIME YOU USE THIS SPREADSHEET! </t>
  </si>
  <si>
    <t>IT CAN BE BACKED UP TO AN EXTERNAL DEVICE OR TO A SERVER</t>
  </si>
  <si>
    <t>STEP 3:</t>
  </si>
  <si>
    <t xml:space="preserve">Input your School Name: </t>
  </si>
  <si>
    <t xml:space="preserve">In the open Budget Template click on sheet 2 - Budget Grant Calculation. </t>
  </si>
  <si>
    <t xml:space="preserve">Click on Sheet 3 - Income and Expenditure </t>
  </si>
  <si>
    <t xml:space="preserve">Fill in your schools’ student numbers in the spaces allocated, this will calculate your school’s grants. The figures entered will link automatically from the Grant Calculation worksheet to sheet 3 - Income and Expenditure, Department and Education Income section.  </t>
  </si>
  <si>
    <t>Designated Income (Non Capital)</t>
  </si>
  <si>
    <t>Designated Expenditure (Non Capital)</t>
  </si>
  <si>
    <t>STEP 4:</t>
  </si>
  <si>
    <t>STEP 5:</t>
  </si>
  <si>
    <r>
      <t xml:space="preserve">STEP 6:       </t>
    </r>
  </si>
  <si>
    <t>STEP 7: </t>
  </si>
  <si>
    <t>STEP 8:    </t>
  </si>
  <si>
    <t xml:space="preserve">STEP 9:     </t>
  </si>
  <si>
    <t xml:space="preserve">Click on Enable Editing when prompted </t>
  </si>
  <si>
    <t>Save the file to your desktop or to a folder</t>
  </si>
  <si>
    <t>Mainstream Schools Full grant (Minimum 9780, Maximum 81,500)</t>
  </si>
  <si>
    <t>Mainstream Schools Reduced grant ((Minimum 5040, Maximum 42000)</t>
  </si>
  <si>
    <t>Mainstream Schools Ancillary Services Full grant (Minimum 9780, Maximum 81,500)</t>
  </si>
  <si>
    <t xml:space="preserve">Enter estimates of income and expenditure based on previous years making necessary adjustments of where definite spending or costs have been confirmed, such as inflation, wage increases etc. </t>
  </si>
  <si>
    <t>Capitation/Non Pay Budget</t>
  </si>
  <si>
    <t>Ancillary/School Support Services Grant</t>
  </si>
  <si>
    <t>Special Education Equipment Grant</t>
  </si>
  <si>
    <t>JCSP Grant</t>
  </si>
  <si>
    <t>Transition Year Grant</t>
  </si>
  <si>
    <t>ICT Grant Non Capital</t>
  </si>
  <si>
    <t>Minor Works Grant-Non Capital</t>
  </si>
  <si>
    <t>Other Non Capital DES Grants Income</t>
  </si>
  <si>
    <t>Scoileanna Lan Ghaeilge Grant</t>
  </si>
  <si>
    <t>July Provision Grant</t>
  </si>
  <si>
    <t>Department of Children and Youth Affairs Income</t>
  </si>
  <si>
    <t>DEASP School Meals Grant</t>
  </si>
  <si>
    <t>Erasmus Income</t>
  </si>
  <si>
    <t>Other State Funding</t>
  </si>
  <si>
    <t>Education Fees</t>
  </si>
  <si>
    <t>Transition Year Income</t>
  </si>
  <si>
    <t>Book Rental Scheme Income</t>
  </si>
  <si>
    <t>Classroom Books Income</t>
  </si>
  <si>
    <t>Hire of Facilities Rental Income</t>
  </si>
  <si>
    <t>Locker Income</t>
  </si>
  <si>
    <t>Journals and Year Book Income</t>
  </si>
  <si>
    <t>School Administration Charges</t>
  </si>
  <si>
    <t>Adult Education Income</t>
  </si>
  <si>
    <t>Canteen Income</t>
  </si>
  <si>
    <t>Tuck Shop Income</t>
  </si>
  <si>
    <t>Uniforms Income</t>
  </si>
  <si>
    <t>Religion/Ethos Income</t>
  </si>
  <si>
    <t>After School Study/Club Income</t>
  </si>
  <si>
    <t>Games Income</t>
  </si>
  <si>
    <t>Bus Income</t>
  </si>
  <si>
    <t>School Musical/Drama Income</t>
  </si>
  <si>
    <t>School Tours Income</t>
  </si>
  <si>
    <t>School Swimming Income</t>
  </si>
  <si>
    <t>Student Insurance Income</t>
  </si>
  <si>
    <t>Pre-School Income</t>
  </si>
  <si>
    <t>Reimbursable Income</t>
  </si>
  <si>
    <t>School Arts and Crafts Income</t>
  </si>
  <si>
    <t>School Irish Dance Income</t>
  </si>
  <si>
    <t>Restricted School Fundraising (Non Capital)</t>
  </si>
  <si>
    <t>Unrestricted School Fundraising  (Non Capital)</t>
  </si>
  <si>
    <t>Income from Parents Association</t>
  </si>
  <si>
    <t>Insurance Claim Income</t>
  </si>
  <si>
    <t>Amortisation of Grants</t>
  </si>
  <si>
    <t>Substitute Teachers Expense</t>
  </si>
  <si>
    <t>Privately Paid Teachers Expense</t>
  </si>
  <si>
    <t>Adult Education Salaries Expense</t>
  </si>
  <si>
    <t>After School Study/Club Salaries Expense</t>
  </si>
  <si>
    <t>July Provision Expense</t>
  </si>
  <si>
    <t>Bus Escort Salary Expense</t>
  </si>
  <si>
    <t>Teaching Aids Expense</t>
  </si>
  <si>
    <t>Religion/Ethos Expense</t>
  </si>
  <si>
    <t>Art Expense</t>
  </si>
  <si>
    <t>Non Capital Computers / IT Expense</t>
  </si>
  <si>
    <t>Leaving Certificate Applied Expense</t>
  </si>
  <si>
    <t>LCVP Expense</t>
  </si>
  <si>
    <t>Transition Year Expense</t>
  </si>
  <si>
    <t>Learning Support Expense</t>
  </si>
  <si>
    <t>Teacher Inservice and Training Expense</t>
  </si>
  <si>
    <t>Library Expense</t>
  </si>
  <si>
    <t>Physical Education Expense</t>
  </si>
  <si>
    <t>Games (excl. travel) Expense</t>
  </si>
  <si>
    <t>Travel Games Expense</t>
  </si>
  <si>
    <t>Bus Hire Expense</t>
  </si>
  <si>
    <t>School Tours Expense</t>
  </si>
  <si>
    <t>School Musical/Drama Expense</t>
  </si>
  <si>
    <t>Book Grant Expense</t>
  </si>
  <si>
    <t>Book Rental Scheme Expense</t>
  </si>
  <si>
    <t>School Yearbook/Journal Expense</t>
  </si>
  <si>
    <t>Trophies and Prizes Expense</t>
  </si>
  <si>
    <t>Uniform Expense</t>
  </si>
  <si>
    <t>Home School Liaison Expense</t>
  </si>
  <si>
    <t>School Excellence Fund- Step up Project Expense</t>
  </si>
  <si>
    <t>Other Educational Expense</t>
  </si>
  <si>
    <t>Department of Children and Youth Affairs Activities Expense</t>
  </si>
  <si>
    <t>DEASP Grants - School Meals Grant Expense</t>
  </si>
  <si>
    <t>Erasmus Expense</t>
  </si>
  <si>
    <t>Other Non Capital DES Grants Expense</t>
  </si>
  <si>
    <t>Student Insurance Expense</t>
  </si>
  <si>
    <t>Standardised Testing Expense</t>
  </si>
  <si>
    <t>Special Educational Equipment (Non Capital) Expense</t>
  </si>
  <si>
    <t>School Irish Dance Expense</t>
  </si>
  <si>
    <t>School Swimming Expense</t>
  </si>
  <si>
    <t>Restricted School Fundraising Expenses (Non Capital)</t>
  </si>
  <si>
    <t>Restricted External Fundraising Expenses (Non Capital)</t>
  </si>
  <si>
    <t>Unrestricted External Fundraising Expenses (Non Capital)</t>
  </si>
  <si>
    <t>Unrestricted School Fundraising Expenses (Non Capital)</t>
  </si>
  <si>
    <t>Other Educational Wages Expense</t>
  </si>
  <si>
    <t>Pre-School Expense</t>
  </si>
  <si>
    <t>Caretaker Wages Expense</t>
  </si>
  <si>
    <t>Cleaners Wages Expense</t>
  </si>
  <si>
    <t>Contract Cleaners Expense</t>
  </si>
  <si>
    <t>Cleaning Materials Expense</t>
  </si>
  <si>
    <t>Repairs to Buildings and Grounds Expense</t>
  </si>
  <si>
    <t>Minor Works Grant (Non Capital) Expense</t>
  </si>
  <si>
    <t>Repairs to Furniture, Fittings and Equipment Expense</t>
  </si>
  <si>
    <t>Security Expense</t>
  </si>
  <si>
    <t>Insurance Expense</t>
  </si>
  <si>
    <t>Heating Expense</t>
  </si>
  <si>
    <t>Light and Power Expense</t>
  </si>
  <si>
    <t>Rent Expense</t>
  </si>
  <si>
    <t>Water Rates and Refuse Expense</t>
  </si>
  <si>
    <t>Repairs to Sports Complex</t>
  </si>
  <si>
    <t>Licence Fee to Patron/Trustee Expense</t>
  </si>
  <si>
    <t>Other Repairs and Maintenance Expense</t>
  </si>
  <si>
    <t>Clerical Officers/Secretarial Wages Expense</t>
  </si>
  <si>
    <t>Recruitment Expense</t>
  </si>
  <si>
    <t>Advertising / Public Relations Expense</t>
  </si>
  <si>
    <t>Postage Expense</t>
  </si>
  <si>
    <t>Telephone Expense</t>
  </si>
  <si>
    <t>Printing and Stationery Expense</t>
  </si>
  <si>
    <t>Photocopying Expense</t>
  </si>
  <si>
    <t>Office Equipment (Non Capital) Expense</t>
  </si>
  <si>
    <t>Computer Equipment (Non Capital) Expense</t>
  </si>
  <si>
    <t>Accounting / Auditing Expense</t>
  </si>
  <si>
    <t>Other Professional Fees Expense</t>
  </si>
  <si>
    <t>Travel and Subsistence Expense</t>
  </si>
  <si>
    <t>Principals Expenses</t>
  </si>
  <si>
    <t>Board of Management Expense</t>
  </si>
  <si>
    <t>Annual Subscriptions Expense</t>
  </si>
  <si>
    <t>InSchool Administration System Expense</t>
  </si>
  <si>
    <t>Accounting / Payroll Software Expense</t>
  </si>
  <si>
    <t>Donations to Charity</t>
  </si>
  <si>
    <t>Medical and First Aid Expense</t>
  </si>
  <si>
    <t>Hospitality Expense</t>
  </si>
  <si>
    <t>Tuck Shop Expense</t>
  </si>
  <si>
    <t>Canteen Expense</t>
  </si>
  <si>
    <t>Leasing Expenses</t>
  </si>
  <si>
    <t>Loan Charges Expense</t>
  </si>
  <si>
    <t>Bank Interest Expense</t>
  </si>
  <si>
    <t>Bank Charges Expense</t>
  </si>
  <si>
    <t>Reimbursable Expenses</t>
  </si>
  <si>
    <t>NOTE:</t>
  </si>
  <si>
    <t>DEPARTMENTOF EDUCATION AND SKILLS INCOME</t>
  </si>
  <si>
    <t>EDUCATION SALARIES</t>
  </si>
  <si>
    <t>TOTAL EDUCATION SALARIES COSTS</t>
  </si>
  <si>
    <t>EDUCATION OTHER</t>
  </si>
  <si>
    <t>TOTAL EDUCATION OTHER COSTS</t>
  </si>
  <si>
    <t>REPAIRS, MAINTENANCE &amp; ESTABLISHMENT</t>
  </si>
  <si>
    <t>TOTAL REPAIRS, MAINTENANCE &amp; ESTABLISHMENT COSTS</t>
  </si>
  <si>
    <t>ADMINISTRATION</t>
  </si>
  <si>
    <t>TOTAL ADMINISTRATION COSTS</t>
  </si>
  <si>
    <t>FINANCIAL</t>
  </si>
  <si>
    <t>TOTAL FINANCE COSTS</t>
  </si>
  <si>
    <t>CONTINGENCY SPEND 5%</t>
  </si>
  <si>
    <r>
      <t xml:space="preserve">  </t>
    </r>
    <r>
      <rPr>
        <b/>
        <sz val="12"/>
        <color indexed="8"/>
        <rFont val="Times New Roman"/>
        <family val="1"/>
      </rPr>
      <t>Furniture, Fittings and Equipment  (Specify)</t>
    </r>
  </si>
  <si>
    <r>
      <t xml:space="preserve">  </t>
    </r>
    <r>
      <rPr>
        <b/>
        <sz val="12"/>
        <color indexed="8"/>
        <rFont val="Times New Roman"/>
        <family val="1"/>
      </rPr>
      <t>Computer Equipment  (Specify)</t>
    </r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</si>
  <si>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</si>
  <si>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Overall Pupils subject to Mainstream Grants Only 2019/20</t>
  </si>
  <si>
    <t>Out of Control</t>
  </si>
  <si>
    <t>ASD Early Intervention</t>
  </si>
  <si>
    <t xml:space="preserve">ASD Early Intervention </t>
  </si>
  <si>
    <t>Only input if you are not receiving Full Grant</t>
  </si>
  <si>
    <t xml:space="preserve">Transition Year Pupils </t>
  </si>
  <si>
    <t>Number of Pupils entitled to enhanced rates as per Circular 0034/2019</t>
  </si>
  <si>
    <t>Scoil</t>
  </si>
  <si>
    <t>19/20</t>
  </si>
  <si>
    <t>Roll Number</t>
  </si>
  <si>
    <t>12345G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</si>
</sst>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"/>
    <numFmt numFmtId="171" formatCode="_-* #,##0_-;\-* #,##0_-;_-* &quot;-&quot;??_-;_-@_-"/>
    <numFmt numFmtId="172" formatCode="&quot;€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0"/>
      <name val="Times New Roman"/>
      <family val="1"/>
    </font>
    <font>
      <b/>
      <u val="single"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3AEC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ill="1" applyAlignment="1">
      <alignment/>
    </xf>
    <xf numFmtId="0" fontId="63" fillId="0" borderId="0" xfId="0" applyFont="1" applyAlignment="1">
      <alignment/>
    </xf>
    <xf numFmtId="0" fontId="62" fillId="35" borderId="15" xfId="0" applyFont="1" applyFill="1" applyBorder="1" applyAlignment="1" applyProtection="1">
      <alignment horizontal="left"/>
      <protection locked="0"/>
    </xf>
    <xf numFmtId="0" fontId="62" fillId="35" borderId="16" xfId="0" applyFont="1" applyFill="1" applyBorder="1" applyAlignment="1" applyProtection="1">
      <alignment/>
      <protection locked="0"/>
    </xf>
    <xf numFmtId="41" fontId="62" fillId="35" borderId="17" xfId="42" applyNumberFormat="1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 horizontal="center"/>
      <protection locked="0"/>
    </xf>
    <xf numFmtId="7" fontId="62" fillId="0" borderId="0" xfId="0" applyNumberFormat="1" applyFont="1" applyAlignment="1">
      <alignment/>
    </xf>
    <xf numFmtId="0" fontId="62" fillId="0" borderId="0" xfId="0" applyFont="1" applyBorder="1" applyAlignment="1" applyProtection="1">
      <alignment/>
      <protection locked="0"/>
    </xf>
    <xf numFmtId="0" fontId="63" fillId="0" borderId="18" xfId="0" applyFont="1" applyBorder="1" applyAlignment="1">
      <alignment/>
    </xf>
    <xf numFmtId="0" fontId="63" fillId="10" borderId="15" xfId="0" applyFont="1" applyFill="1" applyBorder="1" applyAlignment="1">
      <alignment horizontal="center"/>
    </xf>
    <xf numFmtId="0" fontId="63" fillId="10" borderId="16" xfId="0" applyFont="1" applyFill="1" applyBorder="1" applyAlignment="1">
      <alignment/>
    </xf>
    <xf numFmtId="0" fontId="63" fillId="10" borderId="16" xfId="0" applyFont="1" applyFill="1" applyBorder="1" applyAlignment="1" applyProtection="1">
      <alignment/>
      <protection locked="0"/>
    </xf>
    <xf numFmtId="41" fontId="62" fillId="10" borderId="17" xfId="42" applyNumberFormat="1" applyFont="1" applyFill="1" applyBorder="1" applyAlignment="1" applyProtection="1">
      <alignment/>
      <protection/>
    </xf>
    <xf numFmtId="0" fontId="63" fillId="10" borderId="16" xfId="0" applyFont="1" applyFill="1" applyBorder="1" applyAlignment="1">
      <alignment horizontal="center"/>
    </xf>
    <xf numFmtId="41" fontId="63" fillId="10" borderId="19" xfId="0" applyNumberFormat="1" applyFont="1" applyFill="1" applyBorder="1" applyAlignment="1">
      <alignment horizontal="center"/>
    </xf>
    <xf numFmtId="41" fontId="63" fillId="10" borderId="17" xfId="0" applyNumberFormat="1" applyFont="1" applyFill="1" applyBorder="1" applyAlignment="1">
      <alignment/>
    </xf>
    <xf numFmtId="41" fontId="62" fillId="10" borderId="19" xfId="0" applyNumberFormat="1" applyFont="1" applyFill="1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36" borderId="0" xfId="0" applyFont="1" applyFill="1" applyBorder="1" applyAlignment="1" quotePrefix="1">
      <alignment horizontal="left"/>
    </xf>
    <xf numFmtId="41" fontId="63" fillId="36" borderId="20" xfId="42" applyNumberFormat="1" applyFont="1" applyFill="1" applyBorder="1" applyAlignment="1">
      <alignment/>
    </xf>
    <xf numFmtId="0" fontId="62" fillId="14" borderId="21" xfId="0" applyFont="1" applyFill="1" applyBorder="1" applyAlignment="1" applyProtection="1">
      <alignment/>
      <protection locked="0"/>
    </xf>
    <xf numFmtId="0" fontId="62" fillId="14" borderId="22" xfId="0" applyFont="1" applyFill="1" applyBorder="1" applyAlignment="1" applyProtection="1">
      <alignment/>
      <protection locked="0"/>
    </xf>
    <xf numFmtId="41" fontId="62" fillId="14" borderId="23" xfId="0" applyNumberFormat="1" applyFont="1" applyFill="1" applyBorder="1" applyAlignment="1" applyProtection="1">
      <alignment/>
      <protection locked="0"/>
    </xf>
    <xf numFmtId="0" fontId="62" fillId="14" borderId="15" xfId="0" applyFont="1" applyFill="1" applyBorder="1" applyAlignment="1" applyProtection="1">
      <alignment/>
      <protection locked="0"/>
    </xf>
    <xf numFmtId="0" fontId="62" fillId="14" borderId="16" xfId="0" applyFont="1" applyFill="1" applyBorder="1" applyAlignment="1" applyProtection="1">
      <alignment/>
      <protection locked="0"/>
    </xf>
    <xf numFmtId="41" fontId="62" fillId="14" borderId="17" xfId="0" applyNumberFormat="1" applyFont="1" applyFill="1" applyBorder="1" applyAlignment="1" applyProtection="1">
      <alignment/>
      <protection/>
    </xf>
    <xf numFmtId="41" fontId="62" fillId="14" borderId="19" xfId="0" applyNumberFormat="1" applyFont="1" applyFill="1" applyBorder="1" applyAlignment="1" applyProtection="1">
      <alignment/>
      <protection locked="0"/>
    </xf>
    <xf numFmtId="0" fontId="62" fillId="2" borderId="15" xfId="0" applyFont="1" applyFill="1" applyBorder="1" applyAlignment="1" applyProtection="1">
      <alignment/>
      <protection locked="0"/>
    </xf>
    <xf numFmtId="0" fontId="62" fillId="2" borderId="16" xfId="0" applyFont="1" applyFill="1" applyBorder="1" applyAlignment="1" applyProtection="1">
      <alignment/>
      <protection locked="0"/>
    </xf>
    <xf numFmtId="41" fontId="62" fillId="2" borderId="19" xfId="0" applyNumberFormat="1" applyFont="1" applyFill="1" applyBorder="1" applyAlignment="1" applyProtection="1">
      <alignment/>
      <protection/>
    </xf>
    <xf numFmtId="41" fontId="62" fillId="14" borderId="19" xfId="0" applyNumberFormat="1" applyFont="1" applyFill="1" applyBorder="1" applyAlignment="1" applyProtection="1">
      <alignment/>
      <protection/>
    </xf>
    <xf numFmtId="0" fontId="62" fillId="0" borderId="24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24" xfId="0" applyFont="1" applyBorder="1" applyAlignment="1">
      <alignment/>
    </xf>
    <xf numFmtId="0" fontId="63" fillId="36" borderId="0" xfId="0" applyFont="1" applyFill="1" applyBorder="1" applyAlignment="1">
      <alignment/>
    </xf>
    <xf numFmtId="0" fontId="63" fillId="36" borderId="0" xfId="0" applyFont="1" applyFill="1" applyBorder="1" applyAlignment="1" applyProtection="1">
      <alignment/>
      <protection locked="0"/>
    </xf>
    <xf numFmtId="0" fontId="63" fillId="0" borderId="21" xfId="0" applyFont="1" applyBorder="1" applyAlignment="1">
      <alignment/>
    </xf>
    <xf numFmtId="0" fontId="62" fillId="34" borderId="21" xfId="0" applyFont="1" applyFill="1" applyBorder="1" applyAlignment="1">
      <alignment/>
    </xf>
    <xf numFmtId="0" fontId="64" fillId="0" borderId="0" xfId="0" applyFont="1" applyBorder="1" applyAlignment="1" applyProtection="1">
      <alignment horizontal="right"/>
      <protection/>
    </xf>
    <xf numFmtId="7" fontId="64" fillId="0" borderId="25" xfId="0" applyNumberFormat="1" applyFont="1" applyBorder="1" applyAlignment="1" applyProtection="1">
      <alignment/>
      <protection/>
    </xf>
    <xf numFmtId="0" fontId="62" fillId="37" borderId="19" xfId="0" applyFont="1" applyFill="1" applyBorder="1" applyAlignment="1">
      <alignment vertical="center"/>
    </xf>
    <xf numFmtId="0" fontId="62" fillId="0" borderId="26" xfId="0" applyFont="1" applyBorder="1" applyAlignment="1">
      <alignment/>
    </xf>
    <xf numFmtId="0" fontId="65" fillId="0" borderId="26" xfId="0" applyFont="1" applyBorder="1" applyAlignment="1">
      <alignment/>
    </xf>
    <xf numFmtId="0" fontId="65" fillId="0" borderId="27" xfId="0" applyFont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25" xfId="0" applyFont="1" applyBorder="1" applyAlignment="1">
      <alignment/>
    </xf>
    <xf numFmtId="0" fontId="62" fillId="0" borderId="24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24" xfId="0" applyFont="1" applyBorder="1" applyAlignment="1">
      <alignment vertical="center"/>
    </xf>
    <xf numFmtId="0" fontId="62" fillId="33" borderId="0" xfId="0" applyFont="1" applyFill="1" applyBorder="1" applyAlignment="1" applyProtection="1">
      <alignment vertical="center"/>
      <protection locked="0"/>
    </xf>
    <xf numFmtId="0" fontId="62" fillId="33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25" xfId="0" applyFont="1" applyBorder="1" applyAlignment="1">
      <alignment vertical="center"/>
    </xf>
    <xf numFmtId="0" fontId="62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 wrapText="1"/>
    </xf>
    <xf numFmtId="0" fontId="62" fillId="0" borderId="24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/>
    </xf>
    <xf numFmtId="0" fontId="62" fillId="0" borderId="24" xfId="0" applyFont="1" applyBorder="1" applyAlignment="1">
      <alignment horizontal="justify" vertical="center"/>
    </xf>
    <xf numFmtId="0" fontId="66" fillId="37" borderId="15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7" fillId="34" borderId="0" xfId="0" applyFont="1" applyFill="1" applyAlignment="1">
      <alignment/>
    </xf>
    <xf numFmtId="41" fontId="63" fillId="0" borderId="0" xfId="0" applyNumberFormat="1" applyFont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8" fillId="0" borderId="24" xfId="0" applyFont="1" applyBorder="1" applyAlignment="1">
      <alignment/>
    </xf>
    <xf numFmtId="0" fontId="69" fillId="0" borderId="0" xfId="0" applyFont="1" applyFill="1" applyAlignment="1">
      <alignment/>
    </xf>
    <xf numFmtId="0" fontId="68" fillId="0" borderId="24" xfId="0" applyFont="1" applyBorder="1" applyAlignment="1">
      <alignment horizontal="justify"/>
    </xf>
    <xf numFmtId="0" fontId="63" fillId="0" borderId="0" xfId="0" applyFont="1" applyAlignment="1">
      <alignment horizontal="right"/>
    </xf>
    <xf numFmtId="7" fontId="64" fillId="0" borderId="0" xfId="0" applyNumberFormat="1" applyFont="1" applyBorder="1" applyAlignment="1" applyProtection="1">
      <alignment/>
      <protection/>
    </xf>
    <xf numFmtId="0" fontId="64" fillId="0" borderId="25" xfId="0" applyFont="1" applyBorder="1" applyAlignment="1" applyProtection="1">
      <alignment/>
      <protection/>
    </xf>
    <xf numFmtId="0" fontId="70" fillId="34" borderId="28" xfId="0" applyFont="1" applyFill="1" applyBorder="1" applyAlignment="1">
      <alignment horizontal="center"/>
    </xf>
    <xf numFmtId="0" fontId="70" fillId="0" borderId="0" xfId="0" applyFont="1" applyBorder="1" applyAlignment="1">
      <alignment horizontal="left" indent="2"/>
    </xf>
    <xf numFmtId="0" fontId="70" fillId="0" borderId="29" xfId="0" applyFont="1" applyBorder="1" applyAlignment="1" applyProtection="1">
      <alignment/>
      <protection locked="0"/>
    </xf>
    <xf numFmtId="0" fontId="70" fillId="0" borderId="30" xfId="0" applyFont="1" applyBorder="1" applyAlignment="1" applyProtection="1">
      <alignment/>
      <protection locked="0"/>
    </xf>
    <xf numFmtId="41" fontId="71" fillId="38" borderId="31" xfId="42" applyNumberFormat="1" applyFont="1" applyFill="1" applyBorder="1" applyAlignment="1" applyProtection="1">
      <alignment/>
      <protection hidden="1"/>
    </xf>
    <xf numFmtId="0" fontId="70" fillId="39" borderId="32" xfId="0" applyFont="1" applyFill="1" applyBorder="1" applyAlignment="1">
      <alignment horizontal="center"/>
    </xf>
    <xf numFmtId="0" fontId="70" fillId="0" borderId="33" xfId="0" applyFont="1" applyBorder="1" applyAlignment="1" applyProtection="1">
      <alignment/>
      <protection locked="0"/>
    </xf>
    <xf numFmtId="0" fontId="70" fillId="0" borderId="34" xfId="0" applyFont="1" applyBorder="1" applyAlignment="1" applyProtection="1">
      <alignment/>
      <protection locked="0"/>
    </xf>
    <xf numFmtId="41" fontId="71" fillId="0" borderId="20" xfId="42" applyNumberFormat="1" applyFont="1" applyFill="1" applyBorder="1" applyAlignment="1" applyProtection="1">
      <alignment/>
      <protection locked="0"/>
    </xf>
    <xf numFmtId="41" fontId="70" fillId="0" borderId="35" xfId="0" applyNumberFormat="1" applyFont="1" applyBorder="1" applyAlignment="1" applyProtection="1">
      <alignment/>
      <protection locked="0"/>
    </xf>
    <xf numFmtId="41" fontId="70" fillId="0" borderId="36" xfId="0" applyNumberFormat="1" applyFont="1" applyBorder="1" applyAlignment="1" applyProtection="1">
      <alignment/>
      <protection locked="0"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8" fillId="0" borderId="19" xfId="0" applyFont="1" applyBorder="1" applyAlignment="1" applyProtection="1">
      <alignment/>
      <protection locked="0"/>
    </xf>
    <xf numFmtId="0" fontId="72" fillId="16" borderId="17" xfId="0" applyFont="1" applyFill="1" applyBorder="1" applyAlignment="1" applyProtection="1">
      <alignment/>
      <protection locked="0"/>
    </xf>
    <xf numFmtId="0" fontId="64" fillId="10" borderId="15" xfId="0" applyFont="1" applyFill="1" applyBorder="1" applyAlignment="1">
      <alignment horizontal="center"/>
    </xf>
    <xf numFmtId="0" fontId="9" fillId="10" borderId="16" xfId="0" applyFont="1" applyFill="1" applyBorder="1" applyAlignment="1">
      <alignment horizontal="left"/>
    </xf>
    <xf numFmtId="0" fontId="72" fillId="14" borderId="17" xfId="0" applyFont="1" applyFill="1" applyBorder="1" applyAlignment="1">
      <alignment horizontal="left"/>
    </xf>
    <xf numFmtId="0" fontId="63" fillId="0" borderId="16" xfId="0" applyFont="1" applyBorder="1" applyAlignment="1" applyProtection="1">
      <alignment/>
      <protection locked="0"/>
    </xf>
    <xf numFmtId="41" fontId="63" fillId="0" borderId="19" xfId="0" applyNumberFormat="1" applyFont="1" applyBorder="1" applyAlignment="1" applyProtection="1">
      <alignment/>
      <protection locked="0"/>
    </xf>
    <xf numFmtId="0" fontId="73" fillId="14" borderId="22" xfId="0" applyFont="1" applyFill="1" applyBorder="1" applyAlignment="1" applyProtection="1">
      <alignment/>
      <protection locked="0"/>
    </xf>
    <xf numFmtId="0" fontId="73" fillId="14" borderId="16" xfId="0" applyFont="1" applyFill="1" applyBorder="1" applyAlignment="1" applyProtection="1">
      <alignment/>
      <protection locked="0"/>
    </xf>
    <xf numFmtId="0" fontId="73" fillId="2" borderId="16" xfId="0" applyFont="1" applyFill="1" applyBorder="1" applyAlignment="1" applyProtection="1">
      <alignment/>
      <protection locked="0"/>
    </xf>
    <xf numFmtId="0" fontId="73" fillId="35" borderId="16" xfId="0" applyFont="1" applyFill="1" applyBorder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73" fillId="0" borderId="0" xfId="0" applyFont="1" applyBorder="1" applyAlignment="1" applyProtection="1">
      <alignment horizontal="center"/>
      <protection locked="0"/>
    </xf>
    <xf numFmtId="0" fontId="64" fillId="0" borderId="0" xfId="0" applyFont="1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 horizontal="center"/>
      <protection locked="0"/>
    </xf>
    <xf numFmtId="0" fontId="73" fillId="0" borderId="0" xfId="0" applyFont="1" applyBorder="1" applyAlignment="1" applyProtection="1">
      <alignment horizontal="left"/>
      <protection locked="0"/>
    </xf>
    <xf numFmtId="0" fontId="64" fillId="0" borderId="0" xfId="0" applyFont="1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75" fillId="0" borderId="0" xfId="0" applyFont="1" applyAlignment="1" applyProtection="1">
      <alignment vertical="center"/>
      <protection locked="0"/>
    </xf>
    <xf numFmtId="0" fontId="73" fillId="10" borderId="17" xfId="0" applyFont="1" applyFill="1" applyBorder="1" applyAlignment="1" applyProtection="1">
      <alignment/>
      <protection/>
    </xf>
    <xf numFmtId="0" fontId="64" fillId="0" borderId="26" xfId="0" applyFont="1" applyBorder="1" applyAlignment="1" applyProtection="1">
      <alignment/>
      <protection/>
    </xf>
    <xf numFmtId="0" fontId="73" fillId="10" borderId="17" xfId="0" applyFont="1" applyFill="1" applyBorder="1" applyAlignment="1" applyProtection="1">
      <alignment/>
      <protection locked="0"/>
    </xf>
    <xf numFmtId="0" fontId="73" fillId="0" borderId="24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73" fillId="38" borderId="20" xfId="0" applyFont="1" applyFill="1" applyBorder="1" applyAlignment="1" applyProtection="1">
      <alignment horizontal="right"/>
      <protection/>
    </xf>
    <xf numFmtId="1" fontId="10" fillId="40" borderId="20" xfId="0" applyNumberFormat="1" applyFont="1" applyFill="1" applyBorder="1" applyAlignment="1" applyProtection="1">
      <alignment/>
      <protection locked="0"/>
    </xf>
    <xf numFmtId="0" fontId="64" fillId="41" borderId="25" xfId="0" applyFont="1" applyFill="1" applyBorder="1" applyAlignment="1" applyProtection="1">
      <alignment/>
      <protection/>
    </xf>
    <xf numFmtId="0" fontId="64" fillId="0" borderId="0" xfId="0" applyFont="1" applyAlignment="1" applyProtection="1">
      <alignment wrapText="1"/>
      <protection locked="0"/>
    </xf>
    <xf numFmtId="0" fontId="76" fillId="0" borderId="24" xfId="0" applyFont="1" applyBorder="1" applyAlignment="1" applyProtection="1">
      <alignment/>
      <protection/>
    </xf>
    <xf numFmtId="0" fontId="64" fillId="0" borderId="20" xfId="0" applyFont="1" applyBorder="1" applyAlignment="1" applyProtection="1">
      <alignment/>
      <protection locked="0"/>
    </xf>
    <xf numFmtId="0" fontId="64" fillId="0" borderId="25" xfId="0" applyFont="1" applyFill="1" applyBorder="1" applyAlignment="1" applyProtection="1">
      <alignment/>
      <protection/>
    </xf>
    <xf numFmtId="0" fontId="73" fillId="0" borderId="0" xfId="0" applyFont="1" applyBorder="1" applyAlignment="1" applyProtection="1">
      <alignment horizontal="center"/>
      <protection/>
    </xf>
    <xf numFmtId="1" fontId="64" fillId="38" borderId="20" xfId="0" applyNumberFormat="1" applyFont="1" applyFill="1" applyBorder="1" applyAlignment="1" applyProtection="1">
      <alignment/>
      <protection/>
    </xf>
    <xf numFmtId="0" fontId="77" fillId="0" borderId="25" xfId="0" applyFont="1" applyBorder="1" applyAlignment="1" applyProtection="1">
      <alignment horizontal="center"/>
      <protection/>
    </xf>
    <xf numFmtId="0" fontId="76" fillId="0" borderId="24" xfId="0" applyFont="1" applyFill="1" applyBorder="1" applyAlignment="1" applyProtection="1">
      <alignment vertical="center"/>
      <protection/>
    </xf>
    <xf numFmtId="1" fontId="76" fillId="40" borderId="20" xfId="0" applyNumberFormat="1" applyFont="1" applyFill="1" applyBorder="1" applyAlignment="1" applyProtection="1">
      <alignment/>
      <protection locked="0"/>
    </xf>
    <xf numFmtId="0" fontId="77" fillId="33" borderId="25" xfId="0" applyFont="1" applyFill="1" applyBorder="1" applyAlignment="1" applyProtection="1">
      <alignment horizontal="center" vertical="center"/>
      <protection/>
    </xf>
    <xf numFmtId="0" fontId="76" fillId="0" borderId="24" xfId="0" applyFont="1" applyFill="1" applyBorder="1" applyAlignment="1" applyProtection="1">
      <alignment wrapText="1"/>
      <protection/>
    </xf>
    <xf numFmtId="0" fontId="10" fillId="34" borderId="20" xfId="0" applyFont="1" applyFill="1" applyBorder="1" applyAlignment="1" applyProtection="1">
      <alignment/>
      <protection locked="0"/>
    </xf>
    <xf numFmtId="0" fontId="64" fillId="0" borderId="25" xfId="0" applyFont="1" applyBorder="1" applyAlignment="1" applyProtection="1">
      <alignment horizontal="center"/>
      <protection/>
    </xf>
    <xf numFmtId="0" fontId="73" fillId="41" borderId="24" xfId="0" applyFont="1" applyFill="1" applyBorder="1" applyAlignment="1" applyProtection="1">
      <alignment/>
      <protection/>
    </xf>
    <xf numFmtId="0" fontId="73" fillId="38" borderId="20" xfId="0" applyFont="1" applyFill="1" applyBorder="1" applyAlignment="1" applyProtection="1">
      <alignment/>
      <protection locked="0"/>
    </xf>
    <xf numFmtId="0" fontId="73" fillId="38" borderId="20" xfId="0" applyFont="1" applyFill="1" applyBorder="1" applyAlignment="1" applyProtection="1">
      <alignment/>
      <protection/>
    </xf>
    <xf numFmtId="172" fontId="10" fillId="40" borderId="20" xfId="0" applyNumberFormat="1" applyFont="1" applyFill="1" applyBorder="1" applyAlignment="1" applyProtection="1">
      <alignment/>
      <protection locked="0"/>
    </xf>
    <xf numFmtId="0" fontId="72" fillId="0" borderId="24" xfId="0" applyFont="1" applyBorder="1" applyAlignment="1" applyProtection="1">
      <alignment/>
      <protection/>
    </xf>
    <xf numFmtId="0" fontId="64" fillId="0" borderId="37" xfId="0" applyFont="1" applyBorder="1" applyAlignment="1" applyProtection="1">
      <alignment/>
      <protection locked="0"/>
    </xf>
    <xf numFmtId="0" fontId="64" fillId="0" borderId="0" xfId="0" applyFont="1" applyFill="1" applyBorder="1" applyAlignment="1" applyProtection="1">
      <alignment vertical="center"/>
      <protection/>
    </xf>
    <xf numFmtId="0" fontId="10" fillId="0" borderId="0" xfId="57" applyFont="1" applyFill="1" applyBorder="1" applyProtection="1">
      <alignment/>
      <protection locked="0"/>
    </xf>
    <xf numFmtId="0" fontId="10" fillId="0" borderId="0" xfId="57" applyFont="1" applyFill="1" applyBorder="1" applyAlignment="1" applyProtection="1">
      <alignment horizontal="center"/>
      <protection locked="0"/>
    </xf>
    <xf numFmtId="0" fontId="11" fillId="0" borderId="0" xfId="57" applyFont="1" applyFill="1" applyBorder="1" applyProtection="1">
      <alignment/>
      <protection locked="0"/>
    </xf>
    <xf numFmtId="8" fontId="73" fillId="0" borderId="0" xfId="0" applyNumberFormat="1" applyFont="1" applyFill="1" applyBorder="1" applyAlignment="1" applyProtection="1">
      <alignment horizontal="right"/>
      <protection locked="0"/>
    </xf>
    <xf numFmtId="0" fontId="64" fillId="0" borderId="0" xfId="0" applyFont="1" applyFill="1" applyBorder="1" applyAlignment="1" applyProtection="1">
      <alignment/>
      <protection locked="0"/>
    </xf>
    <xf numFmtId="7" fontId="64" fillId="0" borderId="0" xfId="0" applyNumberFormat="1" applyFont="1" applyFill="1" applyAlignment="1" applyProtection="1">
      <alignment/>
      <protection locked="0"/>
    </xf>
    <xf numFmtId="0" fontId="73" fillId="41" borderId="17" xfId="0" applyFont="1" applyFill="1" applyBorder="1" applyAlignment="1" applyProtection="1">
      <alignment/>
      <protection/>
    </xf>
    <xf numFmtId="0" fontId="64" fillId="0" borderId="16" xfId="0" applyFont="1" applyBorder="1" applyAlignment="1" applyProtection="1">
      <alignment/>
      <protection/>
    </xf>
    <xf numFmtId="0" fontId="73" fillId="0" borderId="16" xfId="0" applyFont="1" applyBorder="1" applyAlignment="1" applyProtection="1">
      <alignment/>
      <protection/>
    </xf>
    <xf numFmtId="0" fontId="73" fillId="0" borderId="16" xfId="0" applyFont="1" applyBorder="1" applyAlignment="1" applyProtection="1">
      <alignment horizontal="center"/>
      <protection/>
    </xf>
    <xf numFmtId="7" fontId="73" fillId="0" borderId="19" xfId="0" applyNumberFormat="1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left" vertical="top"/>
      <protection/>
    </xf>
    <xf numFmtId="172" fontId="73" fillId="42" borderId="0" xfId="0" applyNumberFormat="1" applyFont="1" applyFill="1" applyBorder="1" applyAlignment="1" applyProtection="1">
      <alignment/>
      <protection hidden="1"/>
    </xf>
    <xf numFmtId="0" fontId="64" fillId="42" borderId="0" xfId="0" applyFont="1" applyFill="1" applyBorder="1" applyAlignment="1" applyProtection="1">
      <alignment/>
      <protection hidden="1"/>
    </xf>
    <xf numFmtId="7" fontId="64" fillId="38" borderId="0" xfId="0" applyNumberFormat="1" applyFont="1" applyFill="1" applyBorder="1" applyAlignment="1" applyProtection="1">
      <alignment horizontal="center" vertical="top"/>
      <protection hidden="1"/>
    </xf>
    <xf numFmtId="0" fontId="64" fillId="38" borderId="25" xfId="0" applyFont="1" applyFill="1" applyBorder="1" applyAlignment="1" applyProtection="1">
      <alignment horizontal="left" vertical="top"/>
      <protection hidden="1"/>
    </xf>
    <xf numFmtId="7" fontId="64" fillId="38" borderId="0" xfId="0" applyNumberFormat="1" applyFont="1" applyFill="1" applyBorder="1" applyAlignment="1" applyProtection="1">
      <alignment horizontal="center"/>
      <protection hidden="1"/>
    </xf>
    <xf numFmtId="0" fontId="64" fillId="38" borderId="25" xfId="0" applyFont="1" applyFill="1" applyBorder="1" applyAlignment="1" applyProtection="1">
      <alignment/>
      <protection hidden="1"/>
    </xf>
    <xf numFmtId="0" fontId="64" fillId="0" borderId="0" xfId="0" applyFont="1" applyBorder="1" applyAlignment="1" applyProtection="1">
      <alignment vertical="top"/>
      <protection/>
    </xf>
    <xf numFmtId="7" fontId="64" fillId="38" borderId="0" xfId="0" applyNumberFormat="1" applyFont="1" applyFill="1" applyBorder="1" applyAlignment="1" applyProtection="1">
      <alignment/>
      <protection hidden="1"/>
    </xf>
    <xf numFmtId="7" fontId="64" fillId="38" borderId="25" xfId="0" applyNumberFormat="1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/>
      <protection/>
    </xf>
    <xf numFmtId="172" fontId="10" fillId="42" borderId="0" xfId="0" applyNumberFormat="1" applyFont="1" applyFill="1" applyBorder="1" applyAlignment="1" applyProtection="1">
      <alignment/>
      <protection hidden="1"/>
    </xf>
    <xf numFmtId="0" fontId="11" fillId="42" borderId="0" xfId="0" applyFont="1" applyFill="1" applyBorder="1" applyAlignment="1" applyProtection="1">
      <alignment/>
      <protection hidden="1"/>
    </xf>
    <xf numFmtId="7" fontId="11" fillId="38" borderId="0" xfId="0" applyNumberFormat="1" applyFont="1" applyFill="1" applyBorder="1" applyAlignment="1" applyProtection="1">
      <alignment/>
      <protection hidden="1"/>
    </xf>
    <xf numFmtId="7" fontId="11" fillId="38" borderId="25" xfId="0" applyNumberFormat="1" applyFont="1" applyFill="1" applyBorder="1" applyAlignment="1" applyProtection="1">
      <alignment/>
      <protection hidden="1"/>
    </xf>
    <xf numFmtId="172" fontId="64" fillId="38" borderId="25" xfId="0" applyNumberFormat="1" applyFont="1" applyFill="1" applyBorder="1" applyAlignment="1" applyProtection="1">
      <alignment/>
      <protection hidden="1"/>
    </xf>
    <xf numFmtId="0" fontId="73" fillId="0" borderId="15" xfId="0" applyFont="1" applyBorder="1" applyAlignment="1" applyProtection="1">
      <alignment/>
      <protection/>
    </xf>
    <xf numFmtId="0" fontId="73" fillId="0" borderId="16" xfId="0" applyFont="1" applyBorder="1" applyAlignment="1" applyProtection="1">
      <alignment/>
      <protection hidden="1"/>
    </xf>
    <xf numFmtId="7" fontId="73" fillId="0" borderId="19" xfId="0" applyNumberFormat="1" applyFont="1" applyBorder="1" applyAlignment="1" applyProtection="1">
      <alignment/>
      <protection hidden="1"/>
    </xf>
    <xf numFmtId="7" fontId="73" fillId="38" borderId="19" xfId="0" applyNumberFormat="1" applyFont="1" applyFill="1" applyBorder="1" applyAlignment="1" applyProtection="1">
      <alignment/>
      <protection hidden="1"/>
    </xf>
    <xf numFmtId="7" fontId="74" fillId="0" borderId="0" xfId="0" applyNumberFormat="1" applyFont="1" applyAlignment="1" applyProtection="1">
      <alignment/>
      <protection locked="0"/>
    </xf>
    <xf numFmtId="0" fontId="64" fillId="0" borderId="25" xfId="0" applyFont="1" applyBorder="1" applyAlignment="1">
      <alignment/>
    </xf>
    <xf numFmtId="0" fontId="73" fillId="11" borderId="25" xfId="0" applyFont="1" applyFill="1" applyBorder="1" applyAlignment="1">
      <alignment horizontal="right"/>
    </xf>
    <xf numFmtId="0" fontId="73" fillId="11" borderId="0" xfId="0" applyFont="1" applyFill="1" applyBorder="1" applyAlignment="1">
      <alignment horizontal="left"/>
    </xf>
    <xf numFmtId="0" fontId="73" fillId="11" borderId="0" xfId="0" applyFont="1" applyFill="1" applyBorder="1" applyAlignment="1">
      <alignment horizontal="justify"/>
    </xf>
    <xf numFmtId="0" fontId="64" fillId="0" borderId="25" xfId="0" applyFont="1" applyBorder="1" applyAlignment="1">
      <alignment horizontal="right"/>
    </xf>
    <xf numFmtId="0" fontId="64" fillId="0" borderId="0" xfId="0" applyFont="1" applyBorder="1" applyAlignment="1">
      <alignment/>
    </xf>
    <xf numFmtId="0" fontId="9" fillId="0" borderId="33" xfId="0" applyFont="1" applyBorder="1" applyAlignment="1">
      <alignment horizontal="left" indent="2"/>
    </xf>
    <xf numFmtId="0" fontId="64" fillId="0" borderId="38" xfId="0" applyFont="1" applyBorder="1" applyAlignment="1" applyProtection="1">
      <alignment horizontal="right"/>
      <protection locked="0"/>
    </xf>
    <xf numFmtId="0" fontId="64" fillId="0" borderId="33" xfId="0" applyFont="1" applyBorder="1" applyAlignment="1">
      <alignment horizontal="left" indent="2"/>
    </xf>
    <xf numFmtId="0" fontId="8" fillId="0" borderId="33" xfId="0" applyFont="1" applyBorder="1" applyAlignment="1">
      <alignment horizontal="left" indent="2"/>
    </xf>
    <xf numFmtId="0" fontId="64" fillId="0" borderId="33" xfId="0" applyFont="1" applyBorder="1" applyAlignment="1">
      <alignment horizontal="justify"/>
    </xf>
    <xf numFmtId="0" fontId="73" fillId="11" borderId="12" xfId="0" applyFont="1" applyFill="1" applyBorder="1" applyAlignment="1">
      <alignment horizontal="right"/>
    </xf>
    <xf numFmtId="0" fontId="64" fillId="0" borderId="0" xfId="0" applyFont="1" applyBorder="1" applyAlignment="1">
      <alignment horizontal="justify"/>
    </xf>
    <xf numFmtId="0" fontId="64" fillId="0" borderId="25" xfId="0" applyFont="1" applyBorder="1" applyAlignment="1" quotePrefix="1">
      <alignment horizontal="right"/>
    </xf>
    <xf numFmtId="0" fontId="64" fillId="11" borderId="25" xfId="0" applyFont="1" applyFill="1" applyBorder="1" applyAlignment="1">
      <alignment horizontal="right"/>
    </xf>
    <xf numFmtId="0" fontId="78" fillId="0" borderId="0" xfId="0" applyFont="1" applyBorder="1" applyAlignment="1">
      <alignment horizontal="justify"/>
    </xf>
    <xf numFmtId="0" fontId="73" fillId="0" borderId="33" xfId="0" applyFont="1" applyBorder="1" applyAlignment="1">
      <alignment horizontal="left" indent="3"/>
    </xf>
    <xf numFmtId="0" fontId="73" fillId="0" borderId="38" xfId="0" applyFont="1" applyBorder="1" applyAlignment="1" applyProtection="1">
      <alignment horizontal="right"/>
      <protection locked="0"/>
    </xf>
    <xf numFmtId="0" fontId="64" fillId="0" borderId="33" xfId="0" applyFont="1" applyBorder="1" applyAlignment="1">
      <alignment horizontal="left" indent="3"/>
    </xf>
    <xf numFmtId="0" fontId="73" fillId="11" borderId="14" xfId="0" applyFont="1" applyFill="1" applyBorder="1" applyAlignment="1">
      <alignment horizontal="right"/>
    </xf>
    <xf numFmtId="0" fontId="64" fillId="11" borderId="0" xfId="0" applyFont="1" applyFill="1" applyBorder="1" applyAlignment="1">
      <alignment/>
    </xf>
    <xf numFmtId="0" fontId="73" fillId="11" borderId="22" xfId="0" applyFont="1" applyFill="1" applyBorder="1" applyAlignment="1">
      <alignment/>
    </xf>
    <xf numFmtId="0" fontId="73" fillId="11" borderId="17" xfId="0" applyFont="1" applyFill="1" applyBorder="1" applyAlignment="1">
      <alignment horizontal="right"/>
    </xf>
    <xf numFmtId="0" fontId="78" fillId="11" borderId="0" xfId="0" applyFont="1" applyFill="1" applyBorder="1" applyAlignment="1">
      <alignment horizontal="left"/>
    </xf>
    <xf numFmtId="0" fontId="73" fillId="33" borderId="24" xfId="0" applyFont="1" applyFill="1" applyBorder="1" applyAlignment="1" applyProtection="1">
      <alignment horizontal="left"/>
      <protection/>
    </xf>
    <xf numFmtId="0" fontId="73" fillId="33" borderId="0" xfId="0" applyFont="1" applyFill="1" applyBorder="1" applyAlignment="1" applyProtection="1">
      <alignment horizontal="left"/>
      <protection/>
    </xf>
    <xf numFmtId="7" fontId="71" fillId="38" borderId="31" xfId="42" applyNumberFormat="1" applyFont="1" applyFill="1" applyBorder="1" applyAlignment="1" applyProtection="1">
      <alignment/>
      <protection hidden="1"/>
    </xf>
    <xf numFmtId="7" fontId="64" fillId="38" borderId="0" xfId="0" applyNumberFormat="1" applyFont="1" applyFill="1" applyBorder="1" applyAlignment="1" applyProtection="1">
      <alignment horizontal="right"/>
      <protection hidden="1"/>
    </xf>
    <xf numFmtId="7" fontId="64" fillId="38" borderId="39" xfId="0" applyNumberFormat="1" applyFont="1" applyFill="1" applyBorder="1" applyAlignment="1" applyProtection="1">
      <alignment/>
      <protection hidden="1"/>
    </xf>
    <xf numFmtId="0" fontId="66" fillId="35" borderId="0" xfId="0" applyFont="1" applyFill="1" applyBorder="1" applyAlignment="1" applyProtection="1">
      <alignment/>
      <protection locked="0"/>
    </xf>
    <xf numFmtId="0" fontId="66" fillId="35" borderId="25" xfId="0" applyFont="1" applyFill="1" applyBorder="1" applyAlignment="1" applyProtection="1">
      <alignment/>
      <protection locked="0"/>
    </xf>
    <xf numFmtId="0" fontId="79" fillId="35" borderId="22" xfId="0" applyFont="1" applyFill="1" applyBorder="1" applyAlignment="1" applyProtection="1">
      <alignment/>
      <protection locked="0"/>
    </xf>
    <xf numFmtId="41" fontId="66" fillId="35" borderId="23" xfId="0" applyNumberFormat="1" applyFont="1" applyFill="1" applyBorder="1" applyAlignment="1">
      <alignment/>
    </xf>
    <xf numFmtId="172" fontId="64" fillId="38" borderId="39" xfId="0" applyNumberFormat="1" applyFont="1" applyFill="1" applyBorder="1" applyAlignment="1" applyProtection="1">
      <alignment/>
      <protection hidden="1"/>
    </xf>
    <xf numFmtId="0" fontId="66" fillId="11" borderId="25" xfId="0" applyFont="1" applyFill="1" applyBorder="1" applyAlignment="1" applyProtection="1">
      <alignment horizontal="left"/>
      <protection locked="0"/>
    </xf>
    <xf numFmtId="0" fontId="66" fillId="11" borderId="24" xfId="0" applyFont="1" applyFill="1" applyBorder="1" applyAlignment="1" applyProtection="1">
      <alignment horizontal="right"/>
      <protection locked="0"/>
    </xf>
    <xf numFmtId="0" fontId="66" fillId="11" borderId="21" xfId="0" applyFont="1" applyFill="1" applyBorder="1" applyAlignment="1">
      <alignment/>
    </xf>
    <xf numFmtId="0" fontId="66" fillId="11" borderId="23" xfId="0" applyFont="1" applyFill="1" applyBorder="1" applyAlignment="1">
      <alignment/>
    </xf>
    <xf numFmtId="0" fontId="62" fillId="37" borderId="24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horizontal="center" vertical="center"/>
    </xf>
    <xf numFmtId="0" fontId="62" fillId="37" borderId="25" xfId="0" applyFont="1" applyFill="1" applyBorder="1" applyAlignment="1">
      <alignment horizontal="center" vertical="center"/>
    </xf>
    <xf numFmtId="0" fontId="68" fillId="43" borderId="24" xfId="0" applyFont="1" applyFill="1" applyBorder="1" applyAlignment="1">
      <alignment horizontal="center" vertical="center"/>
    </xf>
    <xf numFmtId="0" fontId="68" fillId="43" borderId="0" xfId="0" applyFont="1" applyFill="1" applyBorder="1" applyAlignment="1">
      <alignment horizontal="center" vertical="center"/>
    </xf>
    <xf numFmtId="0" fontId="68" fillId="43" borderId="25" xfId="0" applyFont="1" applyFill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 vertical="center"/>
    </xf>
    <xf numFmtId="0" fontId="68" fillId="43" borderId="23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 wrapText="1"/>
    </xf>
    <xf numFmtId="0" fontId="68" fillId="0" borderId="24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/>
    </xf>
    <xf numFmtId="0" fontId="62" fillId="0" borderId="0" xfId="0" applyFont="1" applyBorder="1" applyAlignment="1">
      <alignment horizontal="right" vertical="center"/>
    </xf>
    <xf numFmtId="0" fontId="62" fillId="0" borderId="24" xfId="0" applyFont="1" applyBorder="1" applyAlignment="1">
      <alignment horizontal="left" vertical="center" wrapText="1"/>
    </xf>
    <xf numFmtId="0" fontId="73" fillId="33" borderId="24" xfId="0" applyFont="1" applyFill="1" applyBorder="1" applyAlignment="1" applyProtection="1">
      <alignment horizontal="left"/>
      <protection/>
    </xf>
    <xf numFmtId="0" fontId="73" fillId="33" borderId="0" xfId="0" applyFont="1" applyFill="1" applyBorder="1" applyAlignment="1" applyProtection="1">
      <alignment horizontal="left"/>
      <protection/>
    </xf>
    <xf numFmtId="0" fontId="77" fillId="0" borderId="0" xfId="0" applyFont="1" applyBorder="1" applyAlignment="1" applyProtection="1">
      <alignment horizontal="center" vertical="top" wrapText="1"/>
      <protection/>
    </xf>
    <xf numFmtId="0" fontId="64" fillId="0" borderId="40" xfId="0" applyFont="1" applyFill="1" applyBorder="1" applyAlignment="1" applyProtection="1">
      <alignment horizontal="center" vertical="center"/>
      <protection/>
    </xf>
    <xf numFmtId="0" fontId="64" fillId="0" borderId="41" xfId="0" applyFont="1" applyFill="1" applyBorder="1" applyAlignment="1" applyProtection="1">
      <alignment horizontal="center" vertical="center"/>
      <protection/>
    </xf>
    <xf numFmtId="0" fontId="64" fillId="0" borderId="39" xfId="0" applyFont="1" applyFill="1" applyBorder="1" applyAlignment="1" applyProtection="1">
      <alignment horizontal="center" vertical="center"/>
      <protection/>
    </xf>
    <xf numFmtId="0" fontId="64" fillId="38" borderId="15" xfId="0" applyFont="1" applyFill="1" applyBorder="1" applyAlignment="1" applyProtection="1">
      <alignment horizontal="center" vertical="center"/>
      <protection/>
    </xf>
    <xf numFmtId="0" fontId="64" fillId="38" borderId="16" xfId="0" applyFont="1" applyFill="1" applyBorder="1" applyAlignment="1" applyProtection="1">
      <alignment horizontal="center" vertical="center"/>
      <protection/>
    </xf>
    <xf numFmtId="0" fontId="64" fillId="38" borderId="19" xfId="0" applyFont="1" applyFill="1" applyBorder="1" applyAlignment="1" applyProtection="1">
      <alignment horizontal="center" vertical="center"/>
      <protection/>
    </xf>
    <xf numFmtId="0" fontId="66" fillId="35" borderId="18" xfId="0" applyFont="1" applyFill="1" applyBorder="1" applyAlignment="1" applyProtection="1">
      <alignment horizontal="right"/>
      <protection locked="0"/>
    </xf>
    <xf numFmtId="0" fontId="66" fillId="35" borderId="26" xfId="0" applyFont="1" applyFill="1" applyBorder="1" applyAlignment="1" applyProtection="1">
      <alignment horizontal="right"/>
      <protection locked="0"/>
    </xf>
    <xf numFmtId="0" fontId="66" fillId="35" borderId="21" xfId="0" applyFont="1" applyFill="1" applyBorder="1" applyAlignment="1">
      <alignment horizontal="center"/>
    </xf>
    <xf numFmtId="0" fontId="66" fillId="35" borderId="22" xfId="0" applyFont="1" applyFill="1" applyBorder="1" applyAlignment="1">
      <alignment horizontal="center"/>
    </xf>
    <xf numFmtId="0" fontId="66" fillId="35" borderId="22" xfId="0" applyFont="1" applyFill="1" applyBorder="1" applyAlignment="1">
      <alignment horizontal="right"/>
    </xf>
    <xf numFmtId="0" fontId="66" fillId="35" borderId="15" xfId="0" applyFont="1" applyFill="1" applyBorder="1" applyAlignment="1">
      <alignment horizontal="center"/>
    </xf>
    <xf numFmtId="0" fontId="66" fillId="35" borderId="16" xfId="0" applyFont="1" applyFill="1" applyBorder="1" applyAlignment="1">
      <alignment horizontal="center"/>
    </xf>
    <xf numFmtId="0" fontId="66" fillId="35" borderId="19" xfId="0" applyFont="1" applyFill="1" applyBorder="1" applyAlignment="1">
      <alignment horizontal="center"/>
    </xf>
    <xf numFmtId="0" fontId="66" fillId="11" borderId="18" xfId="0" applyFont="1" applyFill="1" applyBorder="1" applyAlignment="1">
      <alignment horizontal="center"/>
    </xf>
    <xf numFmtId="0" fontId="66" fillId="11" borderId="27" xfId="0" applyFont="1" applyFill="1" applyBorder="1" applyAlignment="1">
      <alignment horizontal="center"/>
    </xf>
    <xf numFmtId="7" fontId="62" fillId="10" borderId="17" xfId="42" applyNumberFormat="1" applyFont="1" applyFill="1" applyBorder="1" applyAlignment="1" applyProtection="1">
      <alignment/>
      <protection/>
    </xf>
    <xf numFmtId="41" fontId="71" fillId="34" borderId="31" xfId="42" applyNumberFormat="1" applyFont="1" applyFill="1" applyBorder="1" applyAlignment="1" applyProtection="1">
      <alignment/>
      <protection locked="0"/>
    </xf>
    <xf numFmtId="1" fontId="10" fillId="34" borderId="20" xfId="0" applyNumberFormat="1" applyFont="1" applyFill="1" applyBorder="1" applyAlignment="1" applyProtection="1">
      <alignment/>
      <protection locked="0"/>
    </xf>
    <xf numFmtId="1" fontId="10" fillId="38" borderId="20" xfId="0" applyNumberFormat="1" applyFont="1" applyFill="1" applyBorder="1" applyAlignment="1" applyProtection="1">
      <alignment/>
      <protection locked="0"/>
    </xf>
    <xf numFmtId="0" fontId="68" fillId="0" borderId="18" xfId="0" applyFont="1" applyBorder="1" applyAlignment="1" applyProtection="1">
      <alignment horizontal="left"/>
      <protection/>
    </xf>
    <xf numFmtId="0" fontId="73" fillId="0" borderId="26" xfId="0" applyFont="1" applyBorder="1" applyAlignment="1" applyProtection="1">
      <alignment horizontal="center"/>
      <protection locked="0"/>
    </xf>
    <xf numFmtId="0" fontId="73" fillId="0" borderId="27" xfId="0" applyFont="1" applyBorder="1" applyAlignment="1" applyProtection="1">
      <alignment horizontal="center"/>
      <protection locked="0"/>
    </xf>
    <xf numFmtId="0" fontId="73" fillId="0" borderId="24" xfId="0" applyFont="1" applyBorder="1" applyAlignment="1" applyProtection="1">
      <alignment horizontal="right"/>
      <protection/>
    </xf>
    <xf numFmtId="0" fontId="73" fillId="40" borderId="0" xfId="0" applyFont="1" applyFill="1" applyBorder="1" applyAlignment="1" applyProtection="1">
      <alignment horizontal="center"/>
      <protection/>
    </xf>
    <xf numFmtId="0" fontId="73" fillId="0" borderId="25" xfId="0" applyFont="1" applyBorder="1" applyAlignment="1" applyProtection="1">
      <alignment horizontal="center"/>
      <protection locked="0"/>
    </xf>
    <xf numFmtId="0" fontId="73" fillId="40" borderId="0" xfId="0" applyFont="1" applyFill="1" applyBorder="1" applyAlignment="1" applyProtection="1">
      <alignment horizontal="left"/>
      <protection/>
    </xf>
    <xf numFmtId="0" fontId="73" fillId="0" borderId="25" xfId="0" applyFont="1" applyBorder="1" applyAlignment="1" applyProtection="1">
      <alignment horizontal="left"/>
      <protection locked="0"/>
    </xf>
    <xf numFmtId="0" fontId="73" fillId="0" borderId="21" xfId="0" applyFont="1" applyBorder="1" applyAlignment="1" applyProtection="1">
      <alignment horizontal="right"/>
      <protection/>
    </xf>
    <xf numFmtId="0" fontId="73" fillId="40" borderId="22" xfId="0" applyFont="1" applyFill="1" applyBorder="1" applyAlignment="1" applyProtection="1">
      <alignment horizontal="left"/>
      <protection/>
    </xf>
    <xf numFmtId="0" fontId="73" fillId="0" borderId="22" xfId="0" applyFont="1" applyBorder="1" applyAlignment="1" applyProtection="1">
      <alignment horizontal="left"/>
      <protection/>
    </xf>
    <xf numFmtId="0" fontId="73" fillId="0" borderId="22" xfId="0" applyFont="1" applyBorder="1" applyAlignment="1" applyProtection="1">
      <alignment horizontal="left"/>
      <protection locked="0"/>
    </xf>
    <xf numFmtId="0" fontId="73" fillId="0" borderId="23" xfId="0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10</xdr:col>
      <xdr:colOff>285750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81075"/>
          <a:ext cx="2114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zoomScale="118" zoomScaleNormal="118" zoomScalePageLayoutView="0" workbookViewId="0" topLeftCell="A17">
      <selection activeCell="D3" sqref="D3:D30"/>
    </sheetView>
  </sheetViews>
  <sheetFormatPr defaultColWidth="9.140625" defaultRowHeight="15"/>
  <cols>
    <col min="1" max="1" width="65.28125" style="0" customWidth="1"/>
    <col min="2" max="2" width="7.57421875" style="0" bestFit="1" customWidth="1"/>
    <col min="3" max="3" width="40.140625" style="0" bestFit="1" customWidth="1"/>
    <col min="4" max="4" width="8.8515625" style="0" bestFit="1" customWidth="1"/>
    <col min="5" max="5" width="21.140625" style="0" customWidth="1"/>
    <col min="6" max="6" width="14.28125" style="0" customWidth="1"/>
  </cols>
  <sheetData>
    <row r="2" spans="1:6" ht="30">
      <c r="A2" s="2" t="s">
        <v>58</v>
      </c>
      <c r="B2" s="3" t="s">
        <v>59</v>
      </c>
      <c r="C2" s="4" t="s">
        <v>60</v>
      </c>
      <c r="D2" s="5" t="s">
        <v>61</v>
      </c>
      <c r="E2" s="6" t="s">
        <v>77</v>
      </c>
      <c r="F2" s="5" t="s">
        <v>7</v>
      </c>
    </row>
    <row r="3" spans="1:6" ht="15">
      <c r="A3" t="s">
        <v>76</v>
      </c>
      <c r="B3" s="7" t="s">
        <v>62</v>
      </c>
      <c r="C3" s="8" t="s">
        <v>63</v>
      </c>
      <c r="D3">
        <v>170</v>
      </c>
      <c r="F3">
        <f>D3*E3</f>
        <v>0</v>
      </c>
    </row>
    <row r="4" spans="1:6" ht="15">
      <c r="A4" t="s">
        <v>50</v>
      </c>
      <c r="B4" s="7" t="s">
        <v>62</v>
      </c>
      <c r="C4" s="8" t="s">
        <v>63</v>
      </c>
      <c r="D4">
        <v>819</v>
      </c>
      <c r="F4">
        <f aca="true" t="shared" si="0" ref="F4:F29">D4*E4</f>
        <v>0</v>
      </c>
    </row>
    <row r="5" spans="1:6" ht="15">
      <c r="A5" t="s">
        <v>38</v>
      </c>
      <c r="B5" s="7" t="s">
        <v>62</v>
      </c>
      <c r="C5" s="8" t="s">
        <v>63</v>
      </c>
      <c r="D5">
        <v>819</v>
      </c>
      <c r="F5">
        <f t="shared" si="0"/>
        <v>0</v>
      </c>
    </row>
    <row r="6" spans="1:6" ht="15">
      <c r="A6" t="s">
        <v>43</v>
      </c>
      <c r="B6" s="7" t="s">
        <v>62</v>
      </c>
      <c r="C6" s="8" t="s">
        <v>63</v>
      </c>
      <c r="D6">
        <v>840</v>
      </c>
      <c r="F6">
        <f t="shared" si="0"/>
        <v>0</v>
      </c>
    </row>
    <row r="7" spans="1:6" ht="15">
      <c r="A7" t="s">
        <v>39</v>
      </c>
      <c r="B7" s="7" t="s">
        <v>62</v>
      </c>
      <c r="C7" s="8" t="s">
        <v>63</v>
      </c>
      <c r="D7">
        <v>435</v>
      </c>
      <c r="F7">
        <f t="shared" si="0"/>
        <v>0</v>
      </c>
    </row>
    <row r="8" spans="1:6" ht="15">
      <c r="A8" t="s">
        <v>40</v>
      </c>
      <c r="B8" s="7" t="s">
        <v>62</v>
      </c>
      <c r="C8" s="8" t="s">
        <v>63</v>
      </c>
      <c r="D8">
        <v>640</v>
      </c>
      <c r="F8">
        <f t="shared" si="0"/>
        <v>0</v>
      </c>
    </row>
    <row r="9" spans="1:6" ht="15">
      <c r="A9" t="s">
        <v>64</v>
      </c>
      <c r="B9" s="7" t="s">
        <v>62</v>
      </c>
      <c r="C9" s="8" t="s">
        <v>63</v>
      </c>
      <c r="D9">
        <v>544</v>
      </c>
      <c r="F9">
        <f t="shared" si="0"/>
        <v>0</v>
      </c>
    </row>
    <row r="10" spans="1:6" ht="15">
      <c r="A10" t="s">
        <v>65</v>
      </c>
      <c r="B10" s="7" t="s">
        <v>62</v>
      </c>
      <c r="C10" s="8" t="s">
        <v>63</v>
      </c>
      <c r="D10">
        <v>819</v>
      </c>
      <c r="F10">
        <f t="shared" si="0"/>
        <v>0</v>
      </c>
    </row>
    <row r="11" spans="1:6" ht="15">
      <c r="A11" t="s">
        <v>66</v>
      </c>
      <c r="B11" s="7" t="s">
        <v>62</v>
      </c>
      <c r="C11" s="8" t="s">
        <v>63</v>
      </c>
      <c r="D11">
        <v>819</v>
      </c>
      <c r="F11">
        <f t="shared" si="0"/>
        <v>0</v>
      </c>
    </row>
    <row r="12" spans="1:6" ht="15">
      <c r="A12" t="s">
        <v>44</v>
      </c>
      <c r="B12" s="7" t="s">
        <v>62</v>
      </c>
      <c r="C12" s="8" t="s">
        <v>63</v>
      </c>
      <c r="D12">
        <v>840</v>
      </c>
      <c r="F12">
        <f t="shared" si="0"/>
        <v>0</v>
      </c>
    </row>
    <row r="13" spans="1:6" ht="15">
      <c r="A13" t="s">
        <v>45</v>
      </c>
      <c r="B13" s="7" t="s">
        <v>62</v>
      </c>
      <c r="C13" s="8" t="s">
        <v>63</v>
      </c>
      <c r="D13">
        <v>436</v>
      </c>
      <c r="F13">
        <f t="shared" si="0"/>
        <v>0</v>
      </c>
    </row>
    <row r="14" spans="1:6" ht="15">
      <c r="A14" t="s">
        <v>46</v>
      </c>
      <c r="B14" s="7" t="s">
        <v>62</v>
      </c>
      <c r="C14" s="8" t="s">
        <v>63</v>
      </c>
      <c r="D14">
        <v>650</v>
      </c>
      <c r="F14">
        <f t="shared" si="0"/>
        <v>0</v>
      </c>
    </row>
    <row r="15" spans="1:6" ht="15">
      <c r="A15" t="s">
        <v>67</v>
      </c>
      <c r="B15" s="7" t="s">
        <v>62</v>
      </c>
      <c r="C15" s="8" t="s">
        <v>63</v>
      </c>
      <c r="D15">
        <v>544</v>
      </c>
      <c r="F15">
        <f t="shared" si="0"/>
        <v>0</v>
      </c>
    </row>
    <row r="16" spans="1:6" ht="15">
      <c r="A16" t="s">
        <v>68</v>
      </c>
      <c r="B16" s="7" t="s">
        <v>62</v>
      </c>
      <c r="C16" s="8" t="s">
        <v>63</v>
      </c>
      <c r="D16">
        <v>819</v>
      </c>
      <c r="F16">
        <f t="shared" si="0"/>
        <v>0</v>
      </c>
    </row>
    <row r="17" spans="1:6" ht="15">
      <c r="A17" t="s">
        <v>37</v>
      </c>
      <c r="B17" s="7" t="s">
        <v>62</v>
      </c>
      <c r="C17" s="8" t="s">
        <v>63</v>
      </c>
      <c r="D17">
        <v>819</v>
      </c>
      <c r="F17">
        <f t="shared" si="0"/>
        <v>0</v>
      </c>
    </row>
    <row r="18" spans="1:6" ht="15">
      <c r="A18" t="s">
        <v>69</v>
      </c>
      <c r="B18" s="7" t="s">
        <v>62</v>
      </c>
      <c r="C18" s="8" t="s">
        <v>63</v>
      </c>
      <c r="D18">
        <v>840</v>
      </c>
      <c r="F18">
        <f t="shared" si="0"/>
        <v>0</v>
      </c>
    </row>
    <row r="19" spans="1:6" ht="15">
      <c r="A19" t="s">
        <v>42</v>
      </c>
      <c r="B19" s="7" t="s">
        <v>62</v>
      </c>
      <c r="C19" s="8" t="s">
        <v>63</v>
      </c>
      <c r="D19">
        <v>819</v>
      </c>
      <c r="F19">
        <f t="shared" si="0"/>
        <v>0</v>
      </c>
    </row>
    <row r="20" spans="1:6" ht="15">
      <c r="A20" t="s">
        <v>35</v>
      </c>
      <c r="B20" s="7" t="s">
        <v>62</v>
      </c>
      <c r="C20" s="8" t="s">
        <v>63</v>
      </c>
      <c r="D20">
        <v>840</v>
      </c>
      <c r="F20">
        <f t="shared" si="0"/>
        <v>0</v>
      </c>
    </row>
    <row r="21" spans="1:6" ht="15">
      <c r="A21" t="s">
        <v>47</v>
      </c>
      <c r="B21" s="7" t="s">
        <v>62</v>
      </c>
      <c r="C21" s="8" t="s">
        <v>63</v>
      </c>
      <c r="D21">
        <v>819</v>
      </c>
      <c r="F21">
        <f t="shared" si="0"/>
        <v>0</v>
      </c>
    </row>
    <row r="22" spans="1:6" ht="15">
      <c r="A22" t="s">
        <v>70</v>
      </c>
      <c r="B22" s="7" t="s">
        <v>62</v>
      </c>
      <c r="C22" s="8" t="s">
        <v>63</v>
      </c>
      <c r="D22">
        <v>840</v>
      </c>
      <c r="F22">
        <f t="shared" si="0"/>
        <v>0</v>
      </c>
    </row>
    <row r="23" spans="1:6" ht="15">
      <c r="A23" t="s">
        <v>49</v>
      </c>
      <c r="B23" s="7" t="s">
        <v>62</v>
      </c>
      <c r="C23" s="8" t="s">
        <v>63</v>
      </c>
      <c r="D23">
        <v>240</v>
      </c>
      <c r="F23">
        <f t="shared" si="0"/>
        <v>0</v>
      </c>
    </row>
    <row r="24" spans="1:6" ht="15">
      <c r="A24" t="s">
        <v>41</v>
      </c>
      <c r="B24" s="7" t="s">
        <v>62</v>
      </c>
      <c r="C24" s="8" t="s">
        <v>63</v>
      </c>
      <c r="D24">
        <v>840</v>
      </c>
      <c r="F24">
        <f t="shared" si="0"/>
        <v>0</v>
      </c>
    </row>
    <row r="25" spans="1:6" ht="15">
      <c r="A25" t="s">
        <v>71</v>
      </c>
      <c r="B25" s="7" t="s">
        <v>62</v>
      </c>
      <c r="C25" s="8" t="s">
        <v>63</v>
      </c>
      <c r="D25">
        <v>95</v>
      </c>
      <c r="F25">
        <f t="shared" si="0"/>
        <v>0</v>
      </c>
    </row>
    <row r="26" spans="1:6" ht="15">
      <c r="A26" t="s">
        <v>72</v>
      </c>
      <c r="B26" s="7" t="s">
        <v>62</v>
      </c>
      <c r="C26" s="8" t="s">
        <v>63</v>
      </c>
      <c r="D26">
        <v>103</v>
      </c>
      <c r="F26">
        <f t="shared" si="0"/>
        <v>0</v>
      </c>
    </row>
    <row r="27" spans="1:3" ht="15">
      <c r="A27" t="s">
        <v>73</v>
      </c>
      <c r="B27" s="7"/>
      <c r="C27" s="8"/>
    </row>
    <row r="28" spans="1:6" ht="15">
      <c r="A28" t="s">
        <v>74</v>
      </c>
      <c r="B28" s="7" t="s">
        <v>62</v>
      </c>
      <c r="C28" s="8" t="s">
        <v>63</v>
      </c>
      <c r="D28">
        <v>153</v>
      </c>
      <c r="F28">
        <f t="shared" si="0"/>
        <v>0</v>
      </c>
    </row>
    <row r="29" spans="1:6" ht="15">
      <c r="A29" t="s">
        <v>75</v>
      </c>
      <c r="B29" s="7" t="s">
        <v>62</v>
      </c>
      <c r="C29" s="8" t="s">
        <v>63</v>
      </c>
      <c r="D29">
        <v>77.5</v>
      </c>
      <c r="F29">
        <f t="shared" si="0"/>
        <v>0</v>
      </c>
    </row>
    <row r="30" spans="1:6" ht="15">
      <c r="A30" t="s">
        <v>78</v>
      </c>
      <c r="B30" s="7" t="s">
        <v>62</v>
      </c>
      <c r="C30" s="8" t="s">
        <v>63</v>
      </c>
      <c r="F30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zoomScale="90" zoomScaleNormal="90" zoomScalePageLayoutView="0" workbookViewId="0" topLeftCell="A1">
      <selection activeCell="D12" sqref="D12"/>
    </sheetView>
  </sheetViews>
  <sheetFormatPr defaultColWidth="9.140625" defaultRowHeight="15"/>
  <cols>
    <col min="1" max="1" width="17.421875" style="53" customWidth="1"/>
    <col min="2" max="3" width="9.140625" style="53" customWidth="1"/>
    <col min="4" max="4" width="12.8515625" style="53" customWidth="1"/>
    <col min="5" max="16384" width="9.140625" style="53" customWidth="1"/>
  </cols>
  <sheetData>
    <row r="1" spans="1:13" ht="21" thickBot="1">
      <c r="A1" s="69" t="s">
        <v>123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1"/>
      <c r="M1" s="52"/>
    </row>
    <row r="2" spans="1:13" ht="18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54"/>
      <c r="M2" s="55"/>
    </row>
    <row r="3" spans="1:13" ht="18.75">
      <c r="A3" s="224" t="s">
        <v>117</v>
      </c>
      <c r="B3" s="225"/>
      <c r="C3" s="225"/>
      <c r="D3" s="225"/>
      <c r="E3" s="41"/>
      <c r="F3" s="41"/>
      <c r="G3" s="41"/>
      <c r="H3" s="41"/>
      <c r="I3" s="41"/>
      <c r="J3" s="41"/>
      <c r="K3" s="41"/>
      <c r="L3" s="54"/>
      <c r="M3" s="55"/>
    </row>
    <row r="4" spans="1:13" ht="18.75">
      <c r="A4" s="56"/>
      <c r="B4" s="57"/>
      <c r="C4" s="57"/>
      <c r="D4" s="57"/>
      <c r="E4" s="41"/>
      <c r="F4" s="41"/>
      <c r="G4" s="41"/>
      <c r="H4" s="41"/>
      <c r="I4" s="41"/>
      <c r="J4" s="41"/>
      <c r="K4" s="41"/>
      <c r="L4" s="54"/>
      <c r="M4" s="55"/>
    </row>
    <row r="5" spans="1:13" ht="18.75">
      <c r="A5" s="58" t="s">
        <v>124</v>
      </c>
      <c r="B5" s="41"/>
      <c r="C5" s="41" t="s">
        <v>147</v>
      </c>
      <c r="D5" s="41"/>
      <c r="E5" s="41"/>
      <c r="F5" s="41"/>
      <c r="G5" s="41"/>
      <c r="H5" s="41"/>
      <c r="I5" s="41"/>
      <c r="J5" s="41"/>
      <c r="K5" s="41"/>
      <c r="L5" s="54"/>
      <c r="M5" s="55"/>
    </row>
    <row r="6" spans="1:13" ht="18.75">
      <c r="A6" s="58"/>
      <c r="B6" s="41"/>
      <c r="C6" s="41"/>
      <c r="D6" s="41"/>
      <c r="E6" s="41"/>
      <c r="F6" s="41"/>
      <c r="G6" s="41"/>
      <c r="H6" s="41"/>
      <c r="I6" s="41"/>
      <c r="J6" s="41"/>
      <c r="K6" s="41"/>
      <c r="L6" s="54"/>
      <c r="M6" s="55"/>
    </row>
    <row r="7" spans="1:13" ht="18.75">
      <c r="A7" s="58" t="s">
        <v>125</v>
      </c>
      <c r="B7" s="41"/>
      <c r="C7" s="41" t="s">
        <v>148</v>
      </c>
      <c r="D7" s="41"/>
      <c r="E7" s="41"/>
      <c r="F7" s="41"/>
      <c r="G7" s="41"/>
      <c r="H7" s="41"/>
      <c r="I7" s="41"/>
      <c r="J7" s="41"/>
      <c r="K7" s="41"/>
      <c r="L7" s="54"/>
      <c r="M7" s="55"/>
    </row>
    <row r="8" spans="1:13" ht="18.75">
      <c r="A8" s="58"/>
      <c r="B8" s="41"/>
      <c r="C8" s="41"/>
      <c r="D8" s="41"/>
      <c r="E8" s="41"/>
      <c r="F8" s="41"/>
      <c r="G8" s="41"/>
      <c r="H8" s="41"/>
      <c r="I8" s="41"/>
      <c r="J8" s="41"/>
      <c r="K8" s="41"/>
      <c r="L8" s="54"/>
      <c r="M8" s="55"/>
    </row>
    <row r="9" spans="1:13" ht="18.75">
      <c r="A9" s="58" t="s">
        <v>134</v>
      </c>
      <c r="B9" s="228" t="s">
        <v>135</v>
      </c>
      <c r="C9" s="228"/>
      <c r="D9" s="228"/>
      <c r="E9" s="228"/>
      <c r="F9" s="59" t="s">
        <v>307</v>
      </c>
      <c r="G9" s="60"/>
      <c r="H9" s="60"/>
      <c r="I9" s="60"/>
      <c r="J9" s="61"/>
      <c r="K9" s="61"/>
      <c r="L9" s="61"/>
      <c r="M9" s="62"/>
    </row>
    <row r="10" spans="1:13" ht="18.75">
      <c r="A10" s="58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8.75">
      <c r="A11" s="58" t="s">
        <v>141</v>
      </c>
      <c r="B11" s="228" t="s">
        <v>126</v>
      </c>
      <c r="C11" s="228"/>
      <c r="D11" s="228"/>
      <c r="E11" s="228"/>
      <c r="F11" s="59" t="s">
        <v>310</v>
      </c>
      <c r="G11" s="60"/>
      <c r="H11" s="61"/>
      <c r="I11" s="61"/>
      <c r="J11" s="61"/>
      <c r="K11" s="61"/>
      <c r="L11" s="61"/>
      <c r="M11" s="62"/>
    </row>
    <row r="12" spans="1:13" ht="18.75">
      <c r="A12" s="58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54"/>
      <c r="M12" s="55"/>
    </row>
    <row r="13" spans="1:13" ht="18.75">
      <c r="A13" s="58" t="s">
        <v>142</v>
      </c>
      <c r="B13" s="228" t="s">
        <v>112</v>
      </c>
      <c r="C13" s="228"/>
      <c r="D13" s="228"/>
      <c r="E13" s="228"/>
      <c r="F13" s="59" t="s">
        <v>308</v>
      </c>
      <c r="G13" s="60"/>
      <c r="H13" s="41"/>
      <c r="I13" s="41"/>
      <c r="J13" s="41"/>
      <c r="K13" s="41"/>
      <c r="L13" s="54"/>
      <c r="M13" s="55"/>
    </row>
    <row r="14" spans="1:13" ht="18.75">
      <c r="A14" s="58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54"/>
      <c r="M14" s="55"/>
    </row>
    <row r="15" spans="1:13" ht="18.75">
      <c r="A15" s="58" t="s">
        <v>143</v>
      </c>
      <c r="B15" s="227" t="s">
        <v>136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55"/>
    </row>
    <row r="16" spans="1:13" ht="18.75">
      <c r="A16" s="58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55"/>
    </row>
    <row r="17" spans="1:13" ht="72" customHeight="1">
      <c r="A17" s="58" t="s">
        <v>144</v>
      </c>
      <c r="B17" s="226" t="s">
        <v>138</v>
      </c>
      <c r="C17" s="226"/>
      <c r="D17" s="226"/>
      <c r="E17" s="226"/>
      <c r="F17" s="226"/>
      <c r="G17" s="226"/>
      <c r="H17" s="226"/>
      <c r="I17" s="226"/>
      <c r="J17" s="226"/>
      <c r="K17" s="226"/>
      <c r="L17" s="54"/>
      <c r="M17" s="55"/>
    </row>
    <row r="18" spans="1:13" ht="16.5" customHeight="1">
      <c r="A18" s="58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54"/>
      <c r="M18" s="55"/>
    </row>
    <row r="19" spans="1:13" ht="18.75">
      <c r="A19" s="58" t="s">
        <v>145</v>
      </c>
      <c r="B19" s="227" t="s">
        <v>137</v>
      </c>
      <c r="C19" s="227"/>
      <c r="D19" s="227"/>
      <c r="E19" s="227"/>
      <c r="F19" s="227"/>
      <c r="G19" s="227"/>
      <c r="H19" s="227"/>
      <c r="I19" s="227"/>
      <c r="J19" s="227"/>
      <c r="K19" s="227"/>
      <c r="L19" s="54"/>
      <c r="M19" s="55"/>
    </row>
    <row r="20" spans="1:13" ht="18.75">
      <c r="A20" s="58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54"/>
      <c r="M20" s="55"/>
    </row>
    <row r="21" spans="1:13" ht="57" customHeight="1">
      <c r="A21" s="58" t="s">
        <v>146</v>
      </c>
      <c r="B21" s="226" t="s">
        <v>152</v>
      </c>
      <c r="C21" s="226"/>
      <c r="D21" s="226"/>
      <c r="E21" s="226"/>
      <c r="F21" s="226"/>
      <c r="G21" s="226"/>
      <c r="H21" s="226"/>
      <c r="I21" s="226"/>
      <c r="J21" s="226"/>
      <c r="K21" s="226"/>
      <c r="L21" s="54"/>
      <c r="M21" s="55"/>
    </row>
    <row r="22" spans="1:13" ht="15" customHeight="1">
      <c r="A22" s="58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54"/>
      <c r="M22" s="55"/>
    </row>
    <row r="23" spans="1:13" ht="18.75">
      <c r="A23" s="224" t="s">
        <v>118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54"/>
      <c r="M23" s="55"/>
    </row>
    <row r="24" spans="1:13" ht="45" customHeight="1">
      <c r="A24" s="229" t="s">
        <v>119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54"/>
      <c r="M24" s="55"/>
    </row>
    <row r="25" spans="1:13" ht="13.5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54"/>
      <c r="M25" s="55"/>
    </row>
    <row r="26" spans="1:13" ht="18.75">
      <c r="A26" s="58" t="s">
        <v>124</v>
      </c>
      <c r="B26" s="222" t="s">
        <v>120</v>
      </c>
      <c r="C26" s="222"/>
      <c r="D26" s="222"/>
      <c r="E26" s="222"/>
      <c r="F26" s="222"/>
      <c r="G26" s="222"/>
      <c r="H26" s="222"/>
      <c r="I26" s="222"/>
      <c r="J26" s="222"/>
      <c r="K26" s="222"/>
      <c r="L26" s="54"/>
      <c r="M26" s="55"/>
    </row>
    <row r="27" spans="1:13" ht="18.75">
      <c r="A27" s="40"/>
      <c r="B27" s="41"/>
      <c r="C27" s="222" t="s">
        <v>129</v>
      </c>
      <c r="D27" s="222"/>
      <c r="E27" s="222"/>
      <c r="F27" s="41"/>
      <c r="G27" s="41"/>
      <c r="H27" s="41"/>
      <c r="I27" s="41"/>
      <c r="J27" s="41"/>
      <c r="K27" s="41"/>
      <c r="L27" s="54"/>
      <c r="M27" s="55"/>
    </row>
    <row r="28" spans="1:13" ht="18.75">
      <c r="A28" s="40"/>
      <c r="B28" s="41"/>
      <c r="C28" s="222" t="s">
        <v>127</v>
      </c>
      <c r="D28" s="222"/>
      <c r="E28" s="222"/>
      <c r="F28" s="41"/>
      <c r="G28" s="41"/>
      <c r="H28" s="41"/>
      <c r="I28" s="41"/>
      <c r="J28" s="41"/>
      <c r="K28" s="41"/>
      <c r="L28" s="54"/>
      <c r="M28" s="55"/>
    </row>
    <row r="29" spans="1:13" ht="18.75">
      <c r="A29" s="40"/>
      <c r="B29" s="41"/>
      <c r="C29" s="222" t="s">
        <v>128</v>
      </c>
      <c r="D29" s="222"/>
      <c r="E29" s="222"/>
      <c r="F29" s="41"/>
      <c r="G29" s="41"/>
      <c r="H29" s="41"/>
      <c r="I29" s="41"/>
      <c r="J29" s="41"/>
      <c r="K29" s="41"/>
      <c r="L29" s="54"/>
      <c r="M29" s="55"/>
    </row>
    <row r="30" spans="1:13" ht="18.75">
      <c r="A30" s="40"/>
      <c r="B30" s="41"/>
      <c r="C30" s="222" t="s">
        <v>56</v>
      </c>
      <c r="D30" s="222"/>
      <c r="E30" s="222"/>
      <c r="F30" s="41"/>
      <c r="G30" s="41"/>
      <c r="H30" s="41"/>
      <c r="I30" s="41"/>
      <c r="J30" s="41"/>
      <c r="K30" s="41"/>
      <c r="L30" s="54"/>
      <c r="M30" s="55"/>
    </row>
    <row r="31" spans="1:13" ht="18.75">
      <c r="A31" s="40"/>
      <c r="B31" s="41"/>
      <c r="C31" s="67"/>
      <c r="D31" s="67"/>
      <c r="E31" s="67"/>
      <c r="F31" s="41"/>
      <c r="G31" s="41"/>
      <c r="H31" s="41"/>
      <c r="I31" s="41"/>
      <c r="J31" s="41"/>
      <c r="K31" s="41"/>
      <c r="L31" s="54"/>
      <c r="M31" s="55"/>
    </row>
    <row r="32" spans="1:13" ht="18.75">
      <c r="A32" s="58" t="s">
        <v>125</v>
      </c>
      <c r="B32" s="222" t="s">
        <v>121</v>
      </c>
      <c r="C32" s="222"/>
      <c r="D32" s="222"/>
      <c r="E32" s="222"/>
      <c r="F32" s="222"/>
      <c r="G32" s="222"/>
      <c r="H32" s="222"/>
      <c r="I32" s="222"/>
      <c r="J32" s="222"/>
      <c r="K32" s="222"/>
      <c r="L32" s="54"/>
      <c r="M32" s="55"/>
    </row>
    <row r="33" spans="1:13" ht="18.75">
      <c r="A33" s="58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54"/>
      <c r="M33" s="55"/>
    </row>
    <row r="34" spans="1:13" ht="18.75">
      <c r="A34" s="58" t="s">
        <v>134</v>
      </c>
      <c r="B34" s="223" t="s">
        <v>122</v>
      </c>
      <c r="C34" s="223"/>
      <c r="D34" s="223"/>
      <c r="E34" s="223"/>
      <c r="F34" s="223"/>
      <c r="G34" s="223"/>
      <c r="H34" s="223"/>
      <c r="I34" s="223"/>
      <c r="J34" s="223"/>
      <c r="K34" s="223"/>
      <c r="L34" s="54"/>
      <c r="M34" s="55"/>
    </row>
    <row r="35" spans="1:13" ht="18.75">
      <c r="A35" s="68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54"/>
      <c r="M35" s="55"/>
    </row>
    <row r="36" spans="1:13" ht="18.75">
      <c r="A36" s="68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54"/>
      <c r="M36" s="55"/>
    </row>
    <row r="37" spans="1:13" ht="18.7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54"/>
      <c r="M37" s="55"/>
    </row>
    <row r="38" spans="1:13" ht="18.75">
      <c r="A38" s="213" t="s">
        <v>130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5"/>
    </row>
    <row r="39" spans="1:13" ht="18.75">
      <c r="A39" s="213" t="s">
        <v>131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5"/>
    </row>
    <row r="40" spans="1:13" ht="18.75">
      <c r="A40" s="58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2"/>
    </row>
    <row r="41" spans="1:13" ht="18.75">
      <c r="A41" s="216" t="s">
        <v>132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8"/>
    </row>
    <row r="42" spans="1:13" ht="19.5" thickBot="1">
      <c r="A42" s="219" t="s">
        <v>133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1"/>
    </row>
  </sheetData>
  <sheetProtection/>
  <mergeCells count="21">
    <mergeCell ref="A24:K24"/>
    <mergeCell ref="C27:E27"/>
    <mergeCell ref="C28:E28"/>
    <mergeCell ref="C29:E29"/>
    <mergeCell ref="C30:E30"/>
    <mergeCell ref="A23:K23"/>
    <mergeCell ref="A3:D3"/>
    <mergeCell ref="B17:K17"/>
    <mergeCell ref="B19:K19"/>
    <mergeCell ref="B21:K21"/>
    <mergeCell ref="B9:E9"/>
    <mergeCell ref="B11:E11"/>
    <mergeCell ref="B13:E13"/>
    <mergeCell ref="B15:L15"/>
    <mergeCell ref="A38:M38"/>
    <mergeCell ref="A39:M39"/>
    <mergeCell ref="A41:M41"/>
    <mergeCell ref="A42:M42"/>
    <mergeCell ref="B26:K26"/>
    <mergeCell ref="B32:K32"/>
    <mergeCell ref="B34:K35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zoomScale="90" zoomScaleNormal="90" zoomScalePageLayoutView="0" workbookViewId="0" topLeftCell="A1">
      <selection activeCell="J48" sqref="J48"/>
    </sheetView>
  </sheetViews>
  <sheetFormatPr defaultColWidth="9.140625" defaultRowHeight="15"/>
  <cols>
    <col min="1" max="1" width="5.140625" style="109" customWidth="1"/>
    <col min="2" max="2" width="79.140625" style="109" customWidth="1"/>
    <col min="3" max="3" width="13.8515625" style="109" customWidth="1"/>
    <col min="4" max="4" width="6.421875" style="109" customWidth="1"/>
    <col min="5" max="5" width="13.28125" style="109" hidden="1" customWidth="1"/>
    <col min="6" max="6" width="17.57421875" style="109" bestFit="1" customWidth="1"/>
    <col min="7" max="7" width="25.140625" style="109" customWidth="1"/>
    <col min="8" max="8" width="11.28125" style="174" bestFit="1" customWidth="1"/>
    <col min="9" max="9" width="11.28125" style="109" bestFit="1" customWidth="1"/>
    <col min="10" max="10" width="9.140625" style="109" customWidth="1"/>
    <col min="11" max="11" width="11.140625" style="109" bestFit="1" customWidth="1"/>
    <col min="12" max="16384" width="9.140625" style="109" customWidth="1"/>
  </cols>
  <sheetData>
    <row r="1" spans="1:10" ht="18.75">
      <c r="A1" s="106"/>
      <c r="B1" s="253" t="s">
        <v>110</v>
      </c>
      <c r="C1" s="254"/>
      <c r="D1" s="254"/>
      <c r="E1" s="254"/>
      <c r="F1" s="254"/>
      <c r="G1" s="255"/>
      <c r="H1" s="107"/>
      <c r="I1" s="108"/>
      <c r="J1" s="108"/>
    </row>
    <row r="2" spans="1:10" ht="15.75">
      <c r="A2" s="106"/>
      <c r="B2" s="256" t="s">
        <v>112</v>
      </c>
      <c r="C2" s="257" t="str">
        <f>'1. Instructions'!F13</f>
        <v>19/20</v>
      </c>
      <c r="D2" s="127"/>
      <c r="E2" s="127"/>
      <c r="F2" s="107"/>
      <c r="G2" s="258"/>
      <c r="H2" s="107"/>
      <c r="I2" s="110"/>
      <c r="J2" s="110"/>
    </row>
    <row r="3" spans="1:10" ht="22.5" customHeight="1">
      <c r="A3" s="106"/>
      <c r="B3" s="256" t="s">
        <v>113</v>
      </c>
      <c r="C3" s="259" t="str">
        <f>'1. Instructions'!F9</f>
        <v>Scoil</v>
      </c>
      <c r="D3" s="259"/>
      <c r="E3" s="259"/>
      <c r="F3" s="259"/>
      <c r="G3" s="260"/>
      <c r="H3" s="111"/>
      <c r="I3" s="106"/>
      <c r="J3" s="106"/>
    </row>
    <row r="4" spans="1:10" ht="22.5" customHeight="1" thickBot="1">
      <c r="A4" s="106"/>
      <c r="B4" s="261" t="s">
        <v>114</v>
      </c>
      <c r="C4" s="262" t="str">
        <f>'1. Instructions'!F11</f>
        <v>12345G</v>
      </c>
      <c r="D4" s="263"/>
      <c r="E4" s="263"/>
      <c r="F4" s="264"/>
      <c r="G4" s="265"/>
      <c r="H4" s="111"/>
      <c r="I4" s="106"/>
      <c r="J4" s="106"/>
    </row>
    <row r="5" spans="1:20" ht="16.5" thickBot="1">
      <c r="A5" s="106"/>
      <c r="B5" s="115" t="s">
        <v>30</v>
      </c>
      <c r="C5" s="116"/>
      <c r="D5" s="116"/>
      <c r="E5" s="117" t="s">
        <v>116</v>
      </c>
      <c r="F5" s="117" t="s">
        <v>79</v>
      </c>
      <c r="G5" s="117" t="s">
        <v>96</v>
      </c>
      <c r="H5" s="113"/>
      <c r="I5" s="112"/>
      <c r="J5" s="112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10" ht="15.75">
      <c r="A6" s="106"/>
      <c r="B6" s="118" t="s">
        <v>102</v>
      </c>
      <c r="C6" s="119"/>
      <c r="D6" s="47"/>
      <c r="E6" s="120">
        <f>IF(F6=0,0,IF(F6&lt;=60,60,F6))</f>
        <v>0</v>
      </c>
      <c r="F6" s="121">
        <v>0</v>
      </c>
      <c r="G6" s="122" t="b">
        <f>(E6=SUM(F8:F10))</f>
        <v>1</v>
      </c>
      <c r="H6" s="80"/>
      <c r="I6" s="123"/>
      <c r="J6" s="106"/>
    </row>
    <row r="7" spans="1:10" ht="15.75">
      <c r="A7" s="106"/>
      <c r="B7" s="124"/>
      <c r="C7" s="119"/>
      <c r="D7" s="119"/>
      <c r="E7" s="125"/>
      <c r="F7" s="251"/>
      <c r="G7" s="126"/>
      <c r="H7" s="80"/>
      <c r="I7" s="106"/>
      <c r="J7" s="106"/>
    </row>
    <row r="8" spans="1:10" ht="33.75" customHeight="1" hidden="1">
      <c r="A8" s="106"/>
      <c r="B8" s="118" t="s">
        <v>103</v>
      </c>
      <c r="C8" s="127"/>
      <c r="D8" s="119"/>
      <c r="E8" s="128">
        <f>IF(F8&lt;=60,60,F6)-F9</f>
        <v>60</v>
      </c>
      <c r="F8" s="252">
        <f>E6-F9</f>
        <v>0</v>
      </c>
      <c r="G8" s="129"/>
      <c r="H8" s="80"/>
      <c r="I8" s="106"/>
      <c r="J8" s="106"/>
    </row>
    <row r="9" spans="1:10" ht="30" customHeight="1">
      <c r="A9" s="106"/>
      <c r="B9" s="130" t="s">
        <v>306</v>
      </c>
      <c r="C9" s="127"/>
      <c r="D9" s="119"/>
      <c r="E9" s="125"/>
      <c r="F9" s="131">
        <v>0</v>
      </c>
      <c r="G9" s="132">
        <f>IF(SUM($F$12:$F$33)&lt;&gt;$F$9,"False","")</f>
      </c>
      <c r="H9" s="232"/>
      <c r="I9" s="106"/>
      <c r="J9" s="106"/>
    </row>
    <row r="10" spans="1:10" ht="57" customHeight="1" hidden="1">
      <c r="A10" s="106"/>
      <c r="B10" s="133" t="str">
        <f>IF(F9=0,"Below highlighted in Yellow to be completed in respect of Pupils in Special Schools","Where Pupils in a Mainstream school are enrolled in a Special Class please input the number of Pupils below highlighted Yellow as appropriate")</f>
        <v>Below highlighted in Yellow to be completed in respect of Pupils in Special Schools</v>
      </c>
      <c r="C10" s="127"/>
      <c r="D10" s="119"/>
      <c r="E10" s="125"/>
      <c r="F10" s="134"/>
      <c r="G10" s="135"/>
      <c r="H10" s="232"/>
      <c r="I10" s="106"/>
      <c r="J10" s="106"/>
    </row>
    <row r="11" spans="1:10" ht="15.75">
      <c r="A11" s="106"/>
      <c r="B11" s="118"/>
      <c r="C11" s="127"/>
      <c r="D11" s="119"/>
      <c r="E11" s="125"/>
      <c r="F11" s="134"/>
      <c r="G11" s="135"/>
      <c r="H11" s="80"/>
      <c r="I11" s="106"/>
      <c r="J11" s="106"/>
    </row>
    <row r="12" spans="1:10" ht="15.75">
      <c r="A12" s="106"/>
      <c r="B12" s="230" t="s">
        <v>50</v>
      </c>
      <c r="C12" s="231"/>
      <c r="D12" s="119"/>
      <c r="E12" s="125"/>
      <c r="F12" s="121">
        <v>0</v>
      </c>
      <c r="G12" s="81"/>
      <c r="H12" s="80"/>
      <c r="I12" s="106"/>
      <c r="J12" s="106"/>
    </row>
    <row r="13" spans="1:10" ht="15.75">
      <c r="A13" s="106"/>
      <c r="B13" s="230" t="s">
        <v>38</v>
      </c>
      <c r="C13" s="231"/>
      <c r="D13" s="119"/>
      <c r="E13" s="125"/>
      <c r="F13" s="121">
        <v>0</v>
      </c>
      <c r="G13" s="81"/>
      <c r="H13" s="80"/>
      <c r="I13" s="106"/>
      <c r="J13" s="106"/>
    </row>
    <row r="14" spans="1:10" ht="15.75">
      <c r="A14" s="106"/>
      <c r="B14" s="230" t="s">
        <v>43</v>
      </c>
      <c r="C14" s="231"/>
      <c r="D14" s="119"/>
      <c r="E14" s="125"/>
      <c r="F14" s="121">
        <v>0</v>
      </c>
      <c r="G14" s="81"/>
      <c r="H14" s="80"/>
      <c r="I14" s="106"/>
      <c r="J14" s="106"/>
    </row>
    <row r="15" spans="1:10" ht="15.75">
      <c r="A15" s="106"/>
      <c r="B15" s="230" t="s">
        <v>39</v>
      </c>
      <c r="C15" s="231"/>
      <c r="D15" s="119"/>
      <c r="E15" s="125"/>
      <c r="F15" s="121">
        <v>0</v>
      </c>
      <c r="G15" s="81"/>
      <c r="H15" s="80"/>
      <c r="I15" s="106"/>
      <c r="J15" s="106"/>
    </row>
    <row r="16" spans="1:10" ht="15.75">
      <c r="A16" s="106"/>
      <c r="B16" s="230" t="s">
        <v>40</v>
      </c>
      <c r="C16" s="231"/>
      <c r="D16" s="119"/>
      <c r="E16" s="125"/>
      <c r="F16" s="121">
        <v>0</v>
      </c>
      <c r="G16" s="81"/>
      <c r="H16" s="80"/>
      <c r="I16" s="106"/>
      <c r="J16" s="106"/>
    </row>
    <row r="17" spans="1:10" ht="15.75">
      <c r="A17" s="106"/>
      <c r="B17" s="230" t="s">
        <v>64</v>
      </c>
      <c r="C17" s="231"/>
      <c r="D17" s="119"/>
      <c r="E17" s="125"/>
      <c r="F17" s="121">
        <v>0</v>
      </c>
      <c r="G17" s="81"/>
      <c r="H17" s="80"/>
      <c r="I17" s="106"/>
      <c r="J17" s="106"/>
    </row>
    <row r="18" spans="1:10" ht="15.75">
      <c r="A18" s="106"/>
      <c r="B18" s="230" t="s">
        <v>65</v>
      </c>
      <c r="C18" s="231"/>
      <c r="D18" s="119"/>
      <c r="E18" s="125"/>
      <c r="F18" s="121">
        <v>0</v>
      </c>
      <c r="G18" s="81"/>
      <c r="H18" s="80"/>
      <c r="I18" s="106"/>
      <c r="J18" s="106"/>
    </row>
    <row r="19" spans="1:10" ht="15.75">
      <c r="A19" s="106"/>
      <c r="B19" s="230" t="s">
        <v>66</v>
      </c>
      <c r="C19" s="231"/>
      <c r="D19" s="119"/>
      <c r="E19" s="125"/>
      <c r="F19" s="121">
        <v>0</v>
      </c>
      <c r="G19" s="81"/>
      <c r="H19" s="80"/>
      <c r="I19" s="106"/>
      <c r="J19" s="106"/>
    </row>
    <row r="20" spans="1:10" ht="15.75">
      <c r="A20" s="106"/>
      <c r="B20" s="230" t="s">
        <v>44</v>
      </c>
      <c r="C20" s="231"/>
      <c r="D20" s="119"/>
      <c r="E20" s="125"/>
      <c r="F20" s="121">
        <v>0</v>
      </c>
      <c r="G20" s="81"/>
      <c r="H20" s="80"/>
      <c r="I20" s="106"/>
      <c r="J20" s="106"/>
    </row>
    <row r="21" spans="1:10" ht="15.75">
      <c r="A21" s="106"/>
      <c r="B21" s="230" t="s">
        <v>45</v>
      </c>
      <c r="C21" s="231"/>
      <c r="D21" s="119"/>
      <c r="E21" s="125"/>
      <c r="F21" s="121">
        <v>0</v>
      </c>
      <c r="G21" s="81"/>
      <c r="H21" s="80"/>
      <c r="I21" s="106"/>
      <c r="J21" s="106"/>
    </row>
    <row r="22" spans="1:10" ht="15.75">
      <c r="A22" s="106"/>
      <c r="B22" s="230" t="s">
        <v>46</v>
      </c>
      <c r="C22" s="231"/>
      <c r="D22" s="119"/>
      <c r="E22" s="125"/>
      <c r="F22" s="121">
        <v>0</v>
      </c>
      <c r="G22" s="81"/>
      <c r="H22" s="80"/>
      <c r="I22" s="106"/>
      <c r="J22" s="106"/>
    </row>
    <row r="23" spans="1:10" ht="15.75">
      <c r="A23" s="106"/>
      <c r="B23" s="230" t="s">
        <v>67</v>
      </c>
      <c r="C23" s="231"/>
      <c r="D23" s="119"/>
      <c r="E23" s="125"/>
      <c r="F23" s="121">
        <v>0</v>
      </c>
      <c r="G23" s="81"/>
      <c r="H23" s="80"/>
      <c r="I23" s="106"/>
      <c r="J23" s="106"/>
    </row>
    <row r="24" spans="1:10" ht="15.75">
      <c r="A24" s="106"/>
      <c r="B24" s="230" t="s">
        <v>68</v>
      </c>
      <c r="C24" s="231"/>
      <c r="D24" s="119"/>
      <c r="E24" s="125"/>
      <c r="F24" s="121">
        <v>0</v>
      </c>
      <c r="G24" s="81"/>
      <c r="H24" s="80"/>
      <c r="I24" s="106"/>
      <c r="J24" s="106"/>
    </row>
    <row r="25" spans="1:10" ht="15.75">
      <c r="A25" s="106"/>
      <c r="B25" s="230" t="s">
        <v>37</v>
      </c>
      <c r="C25" s="231"/>
      <c r="D25" s="119"/>
      <c r="E25" s="125"/>
      <c r="F25" s="121">
        <v>0</v>
      </c>
      <c r="G25" s="81"/>
      <c r="H25" s="80"/>
      <c r="I25" s="106"/>
      <c r="J25" s="106"/>
    </row>
    <row r="26" spans="1:10" ht="15.75">
      <c r="A26" s="106"/>
      <c r="B26" s="230" t="s">
        <v>69</v>
      </c>
      <c r="C26" s="231"/>
      <c r="D26" s="119"/>
      <c r="E26" s="125"/>
      <c r="F26" s="121">
        <v>0</v>
      </c>
      <c r="G26" s="81"/>
      <c r="H26" s="80"/>
      <c r="I26" s="106"/>
      <c r="J26" s="106"/>
    </row>
    <row r="27" spans="1:10" ht="15.75">
      <c r="A27" s="106"/>
      <c r="B27" s="230" t="s">
        <v>42</v>
      </c>
      <c r="C27" s="231"/>
      <c r="D27" s="119"/>
      <c r="E27" s="125"/>
      <c r="F27" s="121">
        <v>0</v>
      </c>
      <c r="G27" s="81"/>
      <c r="H27" s="80"/>
      <c r="I27" s="106"/>
      <c r="J27" s="106"/>
    </row>
    <row r="28" spans="1:10" ht="15.75">
      <c r="A28" s="106"/>
      <c r="B28" s="230" t="s">
        <v>35</v>
      </c>
      <c r="C28" s="231"/>
      <c r="D28" s="119"/>
      <c r="E28" s="125"/>
      <c r="F28" s="121">
        <v>0</v>
      </c>
      <c r="G28" s="81"/>
      <c r="H28" s="80"/>
      <c r="I28" s="106"/>
      <c r="J28" s="106"/>
    </row>
    <row r="29" spans="1:10" ht="15.75">
      <c r="A29" s="106"/>
      <c r="B29" s="230" t="s">
        <v>47</v>
      </c>
      <c r="C29" s="231"/>
      <c r="D29" s="119"/>
      <c r="E29" s="125"/>
      <c r="F29" s="121">
        <v>0</v>
      </c>
      <c r="G29" s="81"/>
      <c r="H29" s="80"/>
      <c r="I29" s="106"/>
      <c r="J29" s="106"/>
    </row>
    <row r="30" spans="1:10" ht="15.75">
      <c r="A30" s="106"/>
      <c r="B30" s="230" t="s">
        <v>70</v>
      </c>
      <c r="C30" s="231"/>
      <c r="D30" s="119"/>
      <c r="E30" s="125"/>
      <c r="F30" s="121">
        <v>0</v>
      </c>
      <c r="G30" s="81"/>
      <c r="H30" s="80"/>
      <c r="I30" s="106"/>
      <c r="J30" s="106"/>
    </row>
    <row r="31" spans="1:10" ht="15.75">
      <c r="A31" s="106"/>
      <c r="B31" s="199" t="s">
        <v>49</v>
      </c>
      <c r="C31" s="200"/>
      <c r="D31" s="119"/>
      <c r="E31" s="125"/>
      <c r="F31" s="121">
        <v>0</v>
      </c>
      <c r="G31" s="81"/>
      <c r="H31" s="80"/>
      <c r="I31" s="106"/>
      <c r="J31" s="106"/>
    </row>
    <row r="32" spans="1:10" ht="15.75">
      <c r="A32" s="106"/>
      <c r="B32" s="199" t="s">
        <v>301</v>
      </c>
      <c r="C32" s="200"/>
      <c r="D32" s="119"/>
      <c r="E32" s="125"/>
      <c r="F32" s="121">
        <v>0</v>
      </c>
      <c r="G32" s="81"/>
      <c r="H32" s="80"/>
      <c r="I32" s="106"/>
      <c r="J32" s="106"/>
    </row>
    <row r="33" spans="1:10" ht="15.75">
      <c r="A33" s="106"/>
      <c r="B33" s="230" t="s">
        <v>303</v>
      </c>
      <c r="C33" s="231"/>
      <c r="D33" s="119"/>
      <c r="E33" s="125"/>
      <c r="F33" s="121">
        <v>0</v>
      </c>
      <c r="G33" s="81"/>
      <c r="H33" s="80"/>
      <c r="I33" s="106"/>
      <c r="J33" s="106"/>
    </row>
    <row r="34" spans="1:10" ht="15.75">
      <c r="A34" s="106"/>
      <c r="B34" s="118"/>
      <c r="C34" s="127"/>
      <c r="D34" s="119"/>
      <c r="E34" s="125"/>
      <c r="F34" s="134"/>
      <c r="G34" s="81"/>
      <c r="H34" s="80"/>
      <c r="I34" s="106"/>
      <c r="J34" s="106"/>
    </row>
    <row r="35" spans="1:10" ht="15.75">
      <c r="A35" s="106"/>
      <c r="B35" s="136" t="s">
        <v>98</v>
      </c>
      <c r="C35" s="127"/>
      <c r="D35" s="119"/>
      <c r="E35" s="125"/>
      <c r="F35" s="134"/>
      <c r="G35" s="81"/>
      <c r="H35" s="80"/>
      <c r="I35" s="106"/>
      <c r="J35" s="106"/>
    </row>
    <row r="36" spans="1:10" ht="15.75">
      <c r="A36" s="106"/>
      <c r="B36" s="118" t="s">
        <v>104</v>
      </c>
      <c r="C36" s="127"/>
      <c r="D36" s="119"/>
      <c r="E36" s="125"/>
      <c r="F36" s="121">
        <v>0</v>
      </c>
      <c r="G36" s="81"/>
      <c r="H36" s="80"/>
      <c r="I36" s="106"/>
      <c r="J36" s="106"/>
    </row>
    <row r="37" spans="1:10" ht="15.75">
      <c r="A37" s="106"/>
      <c r="B37" s="118" t="s">
        <v>105</v>
      </c>
      <c r="C37" s="127"/>
      <c r="D37" s="119"/>
      <c r="E37" s="125"/>
      <c r="F37" s="121">
        <v>0</v>
      </c>
      <c r="G37" s="81"/>
      <c r="H37" s="80"/>
      <c r="I37" s="106"/>
      <c r="J37" s="106"/>
    </row>
    <row r="38" spans="1:10" ht="15.75">
      <c r="A38" s="106"/>
      <c r="B38" s="118" t="s">
        <v>90</v>
      </c>
      <c r="C38" s="127"/>
      <c r="D38" s="119"/>
      <c r="E38" s="137">
        <f>IF(F38=0,0,IF(F38&lt;=60,60,IF(F38&gt;60,F38)))</f>
        <v>0</v>
      </c>
      <c r="F38" s="121">
        <v>0</v>
      </c>
      <c r="G38" s="48" t="s">
        <v>95</v>
      </c>
      <c r="H38" s="80"/>
      <c r="I38" s="106"/>
      <c r="J38" s="106"/>
    </row>
    <row r="39" spans="1:10" ht="15.75">
      <c r="A39" s="106"/>
      <c r="B39" s="118" t="s">
        <v>89</v>
      </c>
      <c r="C39" s="127"/>
      <c r="D39" s="119"/>
      <c r="E39" s="137">
        <f>IF(F39=0,0,IF(F39&lt;=60,60,IF(F39&gt;60,F39)))</f>
        <v>0</v>
      </c>
      <c r="F39" s="121">
        <v>0</v>
      </c>
      <c r="G39" s="48" t="s">
        <v>95</v>
      </c>
      <c r="H39" s="80"/>
      <c r="I39" s="106"/>
      <c r="J39" s="106"/>
    </row>
    <row r="40" spans="1:10" ht="15.75">
      <c r="A40" s="106"/>
      <c r="B40" s="118" t="s">
        <v>91</v>
      </c>
      <c r="C40" s="127"/>
      <c r="D40" s="119"/>
      <c r="E40" s="137">
        <f>IF(F40=0,0,IF(F40&lt;=60,60,IF(F40&gt;60,F40)))</f>
        <v>0</v>
      </c>
      <c r="F40" s="121">
        <v>0</v>
      </c>
      <c r="G40" s="48" t="s">
        <v>95</v>
      </c>
      <c r="H40" s="80"/>
      <c r="I40" s="106"/>
      <c r="J40" s="106"/>
    </row>
    <row r="41" spans="1:10" ht="15.75">
      <c r="A41" s="106"/>
      <c r="B41" s="118" t="s">
        <v>92</v>
      </c>
      <c r="C41" s="127"/>
      <c r="D41" s="119"/>
      <c r="E41" s="137">
        <f>IF(F41=0,0,IF(F41&lt;=60,60,IF(F41&gt;60,F41)))</f>
        <v>0</v>
      </c>
      <c r="F41" s="121">
        <v>0</v>
      </c>
      <c r="G41" s="48" t="s">
        <v>95</v>
      </c>
      <c r="H41" s="80"/>
      <c r="I41" s="106"/>
      <c r="J41" s="106"/>
    </row>
    <row r="42" spans="1:10" ht="15.75">
      <c r="A42" s="106"/>
      <c r="B42" s="118" t="s">
        <v>97</v>
      </c>
      <c r="C42" s="127"/>
      <c r="D42" s="119"/>
      <c r="E42" s="137">
        <f>IF(F42=0,0,IF(F42&lt;=60,60,IF(F42&gt;60,F42)))</f>
        <v>0</v>
      </c>
      <c r="F42" s="121">
        <v>0</v>
      </c>
      <c r="G42" s="48" t="s">
        <v>95</v>
      </c>
      <c r="H42" s="80"/>
      <c r="I42" s="106"/>
      <c r="J42" s="106"/>
    </row>
    <row r="43" spans="1:10" ht="15.75">
      <c r="A43" s="106"/>
      <c r="B43" s="118" t="s">
        <v>151</v>
      </c>
      <c r="C43" s="127"/>
      <c r="D43" s="119"/>
      <c r="E43" s="138">
        <f>IF(F43=0,0,IF(F43&lt;=60,60,IF(F43&gt;500,500,IF(F43&gt;60,F43,IF(F43&lt;500,F43)))))</f>
        <v>0</v>
      </c>
      <c r="F43" s="121">
        <v>0</v>
      </c>
      <c r="G43" s="48" t="s">
        <v>95</v>
      </c>
      <c r="H43" s="80"/>
      <c r="I43" s="106"/>
      <c r="J43" s="106"/>
    </row>
    <row r="44" spans="1:10" ht="15.75">
      <c r="A44" s="106"/>
      <c r="B44" s="118" t="s">
        <v>150</v>
      </c>
      <c r="C44" s="127"/>
      <c r="D44" s="119"/>
      <c r="E44" s="138">
        <f>IF(F44=0,0,IF(F44&lt;=60,60,IF(F44&gt;500,500,IF(F44&gt;60,F44,IF(F44&lt;500,F44)))))</f>
        <v>0</v>
      </c>
      <c r="F44" s="121">
        <v>0</v>
      </c>
      <c r="G44" s="48" t="s">
        <v>304</v>
      </c>
      <c r="H44" s="80"/>
      <c r="I44" s="106"/>
      <c r="J44" s="106"/>
    </row>
    <row r="45" spans="1:10" ht="15.75">
      <c r="A45" s="106"/>
      <c r="B45" s="118" t="s">
        <v>80</v>
      </c>
      <c r="C45" s="127"/>
      <c r="D45" s="119"/>
      <c r="E45" s="125"/>
      <c r="F45" s="139">
        <v>0</v>
      </c>
      <c r="G45" s="81" t="s">
        <v>87</v>
      </c>
      <c r="H45" s="80"/>
      <c r="I45" s="106"/>
      <c r="J45" s="106"/>
    </row>
    <row r="46" spans="1:10" ht="15.75">
      <c r="A46" s="106"/>
      <c r="B46" s="118" t="s">
        <v>82</v>
      </c>
      <c r="C46" s="127"/>
      <c r="D46" s="119"/>
      <c r="E46" s="125"/>
      <c r="F46" s="139">
        <v>0</v>
      </c>
      <c r="G46" s="81" t="s">
        <v>87</v>
      </c>
      <c r="H46" s="80"/>
      <c r="I46" s="106"/>
      <c r="J46" s="106"/>
    </row>
    <row r="47" spans="1:10" ht="15.75">
      <c r="A47" s="106"/>
      <c r="B47" s="118" t="s">
        <v>83</v>
      </c>
      <c r="C47" s="127"/>
      <c r="D47" s="119"/>
      <c r="E47" s="125"/>
      <c r="F47" s="139">
        <v>0</v>
      </c>
      <c r="G47" s="81" t="s">
        <v>87</v>
      </c>
      <c r="H47" s="80"/>
      <c r="I47" s="106"/>
      <c r="J47" s="106"/>
    </row>
    <row r="48" spans="1:10" ht="15.75">
      <c r="A48" s="106"/>
      <c r="B48" s="118" t="s">
        <v>84</v>
      </c>
      <c r="C48" s="127"/>
      <c r="D48" s="119"/>
      <c r="E48" s="125"/>
      <c r="F48" s="139">
        <v>0</v>
      </c>
      <c r="G48" s="81" t="s">
        <v>87</v>
      </c>
      <c r="H48" s="80"/>
      <c r="I48" s="106"/>
      <c r="J48" s="106"/>
    </row>
    <row r="49" spans="1:10" ht="15.75">
      <c r="A49" s="106"/>
      <c r="B49" s="118" t="s">
        <v>85</v>
      </c>
      <c r="C49" s="127"/>
      <c r="D49" s="119"/>
      <c r="E49" s="125"/>
      <c r="F49" s="139">
        <v>0</v>
      </c>
      <c r="G49" s="81" t="s">
        <v>87</v>
      </c>
      <c r="H49" s="80"/>
      <c r="I49" s="106"/>
      <c r="J49" s="106"/>
    </row>
    <row r="50" spans="1:10" ht="15.75">
      <c r="A50" s="106"/>
      <c r="B50" s="118"/>
      <c r="C50" s="127"/>
      <c r="D50" s="119"/>
      <c r="E50" s="125"/>
      <c r="F50" s="134"/>
      <c r="G50" s="81"/>
      <c r="H50" s="80"/>
      <c r="I50" s="106"/>
      <c r="J50" s="106"/>
    </row>
    <row r="51" spans="1:10" ht="15.75">
      <c r="A51" s="106"/>
      <c r="B51" s="140" t="s">
        <v>101</v>
      </c>
      <c r="C51" s="127"/>
      <c r="D51" s="119"/>
      <c r="E51" s="125"/>
      <c r="F51" s="134"/>
      <c r="G51" s="81"/>
      <c r="H51" s="80"/>
      <c r="I51" s="106"/>
      <c r="J51" s="106"/>
    </row>
    <row r="52" spans="1:10" ht="15.75">
      <c r="A52" s="106"/>
      <c r="B52" s="118"/>
      <c r="C52" s="127"/>
      <c r="D52" s="119"/>
      <c r="E52" s="141"/>
      <c r="F52" s="134"/>
      <c r="G52" s="81"/>
      <c r="H52" s="80"/>
      <c r="I52" s="106"/>
      <c r="J52" s="106"/>
    </row>
    <row r="53" spans="1:10" ht="22.5" customHeight="1">
      <c r="A53" s="106"/>
      <c r="B53" s="233" t="s">
        <v>106</v>
      </c>
      <c r="C53" s="234"/>
      <c r="D53" s="234"/>
      <c r="E53" s="234"/>
      <c r="F53" s="234"/>
      <c r="G53" s="235"/>
      <c r="H53" s="142"/>
      <c r="I53" s="106"/>
      <c r="J53" s="106"/>
    </row>
    <row r="54" spans="1:20" ht="22.5" customHeight="1" thickBot="1">
      <c r="A54" s="106"/>
      <c r="B54" s="233" t="s">
        <v>100</v>
      </c>
      <c r="C54" s="234"/>
      <c r="D54" s="234"/>
      <c r="E54" s="234"/>
      <c r="F54" s="234"/>
      <c r="G54" s="235"/>
      <c r="H54" s="142"/>
      <c r="I54" s="112"/>
      <c r="J54" s="112"/>
      <c r="K54" s="114"/>
      <c r="L54" s="114"/>
      <c r="M54" s="114"/>
      <c r="N54" s="114"/>
      <c r="O54" s="114"/>
      <c r="P54" s="114"/>
      <c r="Q54" s="114"/>
      <c r="R54" s="114"/>
      <c r="S54" s="114"/>
      <c r="T54" s="114"/>
    </row>
    <row r="55" spans="1:10" ht="16.5" thickBot="1">
      <c r="A55" s="106"/>
      <c r="B55" s="236" t="s">
        <v>99</v>
      </c>
      <c r="C55" s="237"/>
      <c r="D55" s="237"/>
      <c r="E55" s="237"/>
      <c r="F55" s="237"/>
      <c r="G55" s="238"/>
      <c r="H55" s="106"/>
      <c r="I55" s="106"/>
      <c r="J55" s="106"/>
    </row>
    <row r="56" spans="1:10" ht="16.5" thickBot="1">
      <c r="A56" s="106"/>
      <c r="B56" s="143"/>
      <c r="C56" s="144"/>
      <c r="D56" s="145"/>
      <c r="E56" s="146"/>
      <c r="F56" s="147"/>
      <c r="G56" s="147"/>
      <c r="H56" s="148"/>
      <c r="I56" s="106"/>
      <c r="J56" s="106"/>
    </row>
    <row r="57" spans="1:10" ht="16.5" thickBot="1">
      <c r="A57" s="106"/>
      <c r="B57" s="149" t="s">
        <v>1</v>
      </c>
      <c r="C57" s="150"/>
      <c r="D57" s="150"/>
      <c r="E57" s="150"/>
      <c r="F57" s="151" t="s">
        <v>86</v>
      </c>
      <c r="G57" s="150"/>
      <c r="H57" s="152" t="s">
        <v>9</v>
      </c>
      <c r="I57" s="153" t="s">
        <v>9</v>
      </c>
      <c r="J57" s="106"/>
    </row>
    <row r="58" spans="1:10" ht="21" customHeight="1">
      <c r="A58" s="106"/>
      <c r="B58" s="118" t="s">
        <v>300</v>
      </c>
      <c r="C58" s="154"/>
      <c r="D58" s="154"/>
      <c r="E58" s="154"/>
      <c r="F58" s="155">
        <v>179</v>
      </c>
      <c r="G58" s="156"/>
      <c r="H58" s="157">
        <f>MAX(0,F58*F8)</f>
        <v>0</v>
      </c>
      <c r="I58" s="158"/>
      <c r="J58" s="106"/>
    </row>
    <row r="59" spans="1:10" ht="15.75">
      <c r="A59" s="106"/>
      <c r="B59" s="118" t="s">
        <v>50</v>
      </c>
      <c r="C59" s="119"/>
      <c r="D59" s="119"/>
      <c r="E59" s="119"/>
      <c r="F59" s="155">
        <v>828</v>
      </c>
      <c r="G59" s="156"/>
      <c r="H59" s="159">
        <f aca="true" t="shared" si="0" ref="H59:H80">F59*F12</f>
        <v>0</v>
      </c>
      <c r="I59" s="160"/>
      <c r="J59" s="106"/>
    </row>
    <row r="60" spans="1:10" ht="15.75">
      <c r="A60" s="106"/>
      <c r="B60" s="118" t="s">
        <v>38</v>
      </c>
      <c r="C60" s="119"/>
      <c r="D60" s="119"/>
      <c r="E60" s="119"/>
      <c r="F60" s="155">
        <v>828</v>
      </c>
      <c r="G60" s="156"/>
      <c r="H60" s="159">
        <f t="shared" si="0"/>
        <v>0</v>
      </c>
      <c r="I60" s="160"/>
      <c r="J60" s="106"/>
    </row>
    <row r="61" spans="1:10" ht="17.25" customHeight="1">
      <c r="A61" s="106"/>
      <c r="B61" s="118" t="s">
        <v>43</v>
      </c>
      <c r="C61" s="161"/>
      <c r="D61" s="161"/>
      <c r="E61" s="161"/>
      <c r="F61" s="155">
        <v>849</v>
      </c>
      <c r="G61" s="156"/>
      <c r="H61" s="159">
        <f t="shared" si="0"/>
        <v>0</v>
      </c>
      <c r="I61" s="160"/>
      <c r="J61" s="106"/>
    </row>
    <row r="62" spans="1:10" ht="15.75">
      <c r="A62" s="106"/>
      <c r="B62" s="118" t="s">
        <v>39</v>
      </c>
      <c r="C62" s="119"/>
      <c r="D62" s="119"/>
      <c r="E62" s="119"/>
      <c r="F62" s="155">
        <v>445</v>
      </c>
      <c r="G62" s="156"/>
      <c r="H62" s="159">
        <f t="shared" si="0"/>
        <v>0</v>
      </c>
      <c r="I62" s="160"/>
      <c r="J62" s="106"/>
    </row>
    <row r="63" spans="1:10" ht="15.75">
      <c r="A63" s="106"/>
      <c r="B63" s="118" t="s">
        <v>40</v>
      </c>
      <c r="C63" s="119"/>
      <c r="D63" s="119"/>
      <c r="E63" s="119"/>
      <c r="F63" s="155">
        <v>659</v>
      </c>
      <c r="G63" s="156"/>
      <c r="H63" s="159">
        <f t="shared" si="0"/>
        <v>0</v>
      </c>
      <c r="I63" s="160"/>
      <c r="J63" s="106"/>
    </row>
    <row r="64" spans="1:10" ht="15.75">
      <c r="A64" s="106"/>
      <c r="B64" s="118" t="s">
        <v>64</v>
      </c>
      <c r="C64" s="119"/>
      <c r="D64" s="119"/>
      <c r="E64" s="119"/>
      <c r="F64" s="155">
        <v>553</v>
      </c>
      <c r="G64" s="156"/>
      <c r="H64" s="159">
        <f t="shared" si="0"/>
        <v>0</v>
      </c>
      <c r="I64" s="160"/>
      <c r="J64" s="106"/>
    </row>
    <row r="65" spans="1:10" ht="15.75">
      <c r="A65" s="106"/>
      <c r="B65" s="118" t="s">
        <v>65</v>
      </c>
      <c r="C65" s="119"/>
      <c r="D65" s="119"/>
      <c r="E65" s="119"/>
      <c r="F65" s="155">
        <v>828</v>
      </c>
      <c r="G65" s="156"/>
      <c r="H65" s="159">
        <f t="shared" si="0"/>
        <v>0</v>
      </c>
      <c r="I65" s="160"/>
      <c r="J65" s="106"/>
    </row>
    <row r="66" spans="1:10" ht="15.75">
      <c r="A66" s="106"/>
      <c r="B66" s="118" t="s">
        <v>66</v>
      </c>
      <c r="C66" s="119"/>
      <c r="D66" s="119"/>
      <c r="E66" s="119"/>
      <c r="F66" s="155">
        <v>828</v>
      </c>
      <c r="G66" s="156"/>
      <c r="H66" s="159">
        <f t="shared" si="0"/>
        <v>0</v>
      </c>
      <c r="I66" s="160"/>
      <c r="J66" s="106"/>
    </row>
    <row r="67" spans="1:10" ht="15.75">
      <c r="A67" s="106"/>
      <c r="B67" s="118" t="s">
        <v>44</v>
      </c>
      <c r="C67" s="119"/>
      <c r="D67" s="119"/>
      <c r="E67" s="119"/>
      <c r="F67" s="155">
        <v>849</v>
      </c>
      <c r="G67" s="156"/>
      <c r="H67" s="159">
        <f t="shared" si="0"/>
        <v>0</v>
      </c>
      <c r="I67" s="160"/>
      <c r="J67" s="106"/>
    </row>
    <row r="68" spans="1:10" ht="15.75">
      <c r="A68" s="106"/>
      <c r="B68" s="118" t="s">
        <v>45</v>
      </c>
      <c r="C68" s="119"/>
      <c r="D68" s="119"/>
      <c r="E68" s="119"/>
      <c r="F68" s="155">
        <v>445</v>
      </c>
      <c r="G68" s="156"/>
      <c r="H68" s="159">
        <f t="shared" si="0"/>
        <v>0</v>
      </c>
      <c r="I68" s="160"/>
      <c r="J68" s="106"/>
    </row>
    <row r="69" spans="1:10" ht="15.75">
      <c r="A69" s="106"/>
      <c r="B69" s="118" t="s">
        <v>46</v>
      </c>
      <c r="C69" s="119"/>
      <c r="D69" s="119"/>
      <c r="E69" s="119"/>
      <c r="F69" s="155">
        <v>659</v>
      </c>
      <c r="G69" s="156"/>
      <c r="H69" s="159">
        <f t="shared" si="0"/>
        <v>0</v>
      </c>
      <c r="I69" s="160"/>
      <c r="J69" s="106"/>
    </row>
    <row r="70" spans="1:10" ht="15.75">
      <c r="A70" s="106"/>
      <c r="B70" s="118" t="s">
        <v>67</v>
      </c>
      <c r="C70" s="119"/>
      <c r="D70" s="119"/>
      <c r="E70" s="119"/>
      <c r="F70" s="155">
        <v>553</v>
      </c>
      <c r="G70" s="156"/>
      <c r="H70" s="159">
        <f t="shared" si="0"/>
        <v>0</v>
      </c>
      <c r="I70" s="160"/>
      <c r="J70" s="106"/>
    </row>
    <row r="71" spans="1:10" ht="15.75">
      <c r="A71" s="106"/>
      <c r="B71" s="118" t="s">
        <v>68</v>
      </c>
      <c r="C71" s="119"/>
      <c r="D71" s="119"/>
      <c r="E71" s="119"/>
      <c r="F71" s="155">
        <v>828</v>
      </c>
      <c r="G71" s="156"/>
      <c r="H71" s="159">
        <f t="shared" si="0"/>
        <v>0</v>
      </c>
      <c r="I71" s="160"/>
      <c r="J71" s="106"/>
    </row>
    <row r="72" spans="1:10" ht="15.75">
      <c r="A72" s="106"/>
      <c r="B72" s="118" t="s">
        <v>37</v>
      </c>
      <c r="C72" s="119"/>
      <c r="D72" s="119"/>
      <c r="E72" s="119"/>
      <c r="F72" s="155">
        <v>828</v>
      </c>
      <c r="G72" s="156"/>
      <c r="H72" s="159">
        <f t="shared" si="0"/>
        <v>0</v>
      </c>
      <c r="I72" s="160"/>
      <c r="J72" s="106"/>
    </row>
    <row r="73" spans="1:10" ht="15.75">
      <c r="A73" s="106"/>
      <c r="B73" s="118" t="s">
        <v>69</v>
      </c>
      <c r="C73" s="119"/>
      <c r="D73" s="119"/>
      <c r="E73" s="119"/>
      <c r="F73" s="155">
        <v>849</v>
      </c>
      <c r="G73" s="156"/>
      <c r="H73" s="159">
        <f t="shared" si="0"/>
        <v>0</v>
      </c>
      <c r="I73" s="160"/>
      <c r="J73" s="106"/>
    </row>
    <row r="74" spans="1:10" ht="15.75">
      <c r="A74" s="106"/>
      <c r="B74" s="118" t="s">
        <v>42</v>
      </c>
      <c r="C74" s="119"/>
      <c r="D74" s="119"/>
      <c r="E74" s="119"/>
      <c r="F74" s="155">
        <v>828</v>
      </c>
      <c r="G74" s="156"/>
      <c r="H74" s="159">
        <f t="shared" si="0"/>
        <v>0</v>
      </c>
      <c r="I74" s="160"/>
      <c r="J74" s="106"/>
    </row>
    <row r="75" spans="1:10" ht="15.75">
      <c r="A75" s="106"/>
      <c r="B75" s="118" t="s">
        <v>35</v>
      </c>
      <c r="C75" s="119"/>
      <c r="D75" s="119"/>
      <c r="E75" s="119"/>
      <c r="F75" s="155">
        <v>849</v>
      </c>
      <c r="G75" s="156"/>
      <c r="H75" s="159">
        <f t="shared" si="0"/>
        <v>0</v>
      </c>
      <c r="I75" s="160"/>
      <c r="J75" s="106"/>
    </row>
    <row r="76" spans="1:10" ht="15.75">
      <c r="A76" s="106"/>
      <c r="B76" s="118" t="s">
        <v>47</v>
      </c>
      <c r="C76" s="119"/>
      <c r="D76" s="119"/>
      <c r="E76" s="119"/>
      <c r="F76" s="155">
        <v>828</v>
      </c>
      <c r="G76" s="156"/>
      <c r="H76" s="159">
        <f t="shared" si="0"/>
        <v>0</v>
      </c>
      <c r="I76" s="160"/>
      <c r="J76" s="106"/>
    </row>
    <row r="77" spans="1:10" ht="15.75">
      <c r="A77" s="106"/>
      <c r="B77" s="118" t="s">
        <v>70</v>
      </c>
      <c r="C77" s="119"/>
      <c r="D77" s="119"/>
      <c r="E77" s="119"/>
      <c r="F77" s="155">
        <v>849</v>
      </c>
      <c r="G77" s="156"/>
      <c r="H77" s="159">
        <f t="shared" si="0"/>
        <v>0</v>
      </c>
      <c r="I77" s="160"/>
      <c r="J77" s="106"/>
    </row>
    <row r="78" spans="1:10" ht="15.75">
      <c r="A78" s="106"/>
      <c r="B78" s="118" t="s">
        <v>49</v>
      </c>
      <c r="C78" s="119"/>
      <c r="D78" s="119"/>
      <c r="E78" s="119"/>
      <c r="F78" s="155">
        <v>249</v>
      </c>
      <c r="G78" s="156"/>
      <c r="H78" s="159">
        <f t="shared" si="0"/>
        <v>0</v>
      </c>
      <c r="I78" s="160"/>
      <c r="J78" s="106"/>
    </row>
    <row r="79" spans="1:10" ht="15.75">
      <c r="A79" s="106"/>
      <c r="B79" s="118" t="s">
        <v>301</v>
      </c>
      <c r="C79" s="119"/>
      <c r="D79" s="119"/>
      <c r="E79" s="119"/>
      <c r="F79" s="155">
        <v>849</v>
      </c>
      <c r="G79" s="156"/>
      <c r="H79" s="159">
        <f t="shared" si="0"/>
        <v>0</v>
      </c>
      <c r="I79" s="160"/>
      <c r="J79" s="106"/>
    </row>
    <row r="80" spans="1:10" ht="15.75">
      <c r="A80" s="106"/>
      <c r="B80" s="118" t="s">
        <v>302</v>
      </c>
      <c r="C80" s="119"/>
      <c r="D80" s="119"/>
      <c r="E80" s="119"/>
      <c r="F80" s="155">
        <v>849</v>
      </c>
      <c r="G80" s="156"/>
      <c r="H80" s="159">
        <f t="shared" si="0"/>
        <v>0</v>
      </c>
      <c r="I80" s="160"/>
      <c r="J80" s="106"/>
    </row>
    <row r="81" spans="1:10" ht="15.75">
      <c r="A81" s="106"/>
      <c r="B81" s="118"/>
      <c r="C81" s="119"/>
      <c r="D81" s="119"/>
      <c r="E81" s="119"/>
      <c r="F81" s="155"/>
      <c r="G81" s="156"/>
      <c r="H81" s="162"/>
      <c r="I81" s="203">
        <f>SUM(H58:H80)</f>
        <v>0</v>
      </c>
      <c r="J81" s="106"/>
    </row>
    <row r="82" spans="1:10" ht="15.75">
      <c r="A82" s="106"/>
      <c r="B82" s="118" t="s">
        <v>90</v>
      </c>
      <c r="C82" s="119"/>
      <c r="D82" s="119"/>
      <c r="E82" s="119"/>
      <c r="F82" s="155">
        <v>12</v>
      </c>
      <c r="G82" s="156"/>
      <c r="H82" s="162">
        <f>F82*E38</f>
        <v>0</v>
      </c>
      <c r="I82" s="163">
        <f>H82</f>
        <v>0</v>
      </c>
      <c r="J82" s="106"/>
    </row>
    <row r="83" spans="1:10" ht="15.75">
      <c r="A83" s="106"/>
      <c r="B83" s="118" t="s">
        <v>89</v>
      </c>
      <c r="C83" s="119"/>
      <c r="D83" s="119"/>
      <c r="E83" s="119"/>
      <c r="F83" s="155">
        <v>11</v>
      </c>
      <c r="G83" s="156"/>
      <c r="H83" s="162">
        <f>F83*E39</f>
        <v>0</v>
      </c>
      <c r="I83" s="163">
        <f>H83</f>
        <v>0</v>
      </c>
      <c r="J83" s="106"/>
    </row>
    <row r="84" spans="1:10" ht="15.75">
      <c r="A84" s="106"/>
      <c r="B84" s="118" t="s">
        <v>91</v>
      </c>
      <c r="C84" s="119"/>
      <c r="D84" s="119"/>
      <c r="E84" s="119"/>
      <c r="F84" s="155">
        <v>21</v>
      </c>
      <c r="G84" s="156"/>
      <c r="H84" s="162">
        <f>F84*E40</f>
        <v>0</v>
      </c>
      <c r="I84" s="163">
        <f>H84</f>
        <v>0</v>
      </c>
      <c r="J84" s="106"/>
    </row>
    <row r="85" spans="1:10" ht="15.75">
      <c r="A85" s="106"/>
      <c r="B85" s="118" t="s">
        <v>92</v>
      </c>
      <c r="C85" s="119"/>
      <c r="D85" s="119"/>
      <c r="E85" s="119"/>
      <c r="F85" s="155">
        <v>11</v>
      </c>
      <c r="G85" s="156"/>
      <c r="H85" s="162">
        <f>F85*E41</f>
        <v>0</v>
      </c>
      <c r="I85" s="163">
        <f>H85</f>
        <v>0</v>
      </c>
      <c r="J85" s="106"/>
    </row>
    <row r="86" spans="1:10" ht="15.75">
      <c r="A86" s="106"/>
      <c r="B86" s="118"/>
      <c r="C86" s="119"/>
      <c r="D86" s="119"/>
      <c r="E86" s="119"/>
      <c r="F86" s="155"/>
      <c r="G86" s="156"/>
      <c r="H86" s="162"/>
      <c r="I86" s="163"/>
      <c r="J86" s="106"/>
    </row>
    <row r="87" spans="1:10" ht="15.75">
      <c r="A87" s="106"/>
      <c r="B87" s="118" t="s">
        <v>108</v>
      </c>
      <c r="C87" s="119"/>
      <c r="D87" s="119"/>
      <c r="E87" s="164"/>
      <c r="F87" s="165">
        <v>23</v>
      </c>
      <c r="G87" s="166"/>
      <c r="H87" s="167">
        <f>F87*E42</f>
        <v>0</v>
      </c>
      <c r="I87" s="168">
        <f>SUM(F87*E42)</f>
        <v>0</v>
      </c>
      <c r="J87" s="106"/>
    </row>
    <row r="88" spans="1:10" ht="15.75">
      <c r="A88" s="106"/>
      <c r="B88" s="118"/>
      <c r="C88" s="119"/>
      <c r="D88" s="119"/>
      <c r="E88" s="119"/>
      <c r="F88" s="155"/>
      <c r="G88" s="156"/>
      <c r="H88" s="159"/>
      <c r="I88" s="163"/>
      <c r="J88" s="106"/>
    </row>
    <row r="89" spans="1:10" ht="15.75">
      <c r="A89" s="106"/>
      <c r="B89" s="118" t="s">
        <v>105</v>
      </c>
      <c r="C89" s="119"/>
      <c r="D89" s="119"/>
      <c r="E89" s="119"/>
      <c r="F89" s="155">
        <v>103</v>
      </c>
      <c r="G89" s="156"/>
      <c r="H89" s="202">
        <f>F89*F36</f>
        <v>0</v>
      </c>
      <c r="I89" s="163">
        <f>H89</f>
        <v>0</v>
      </c>
      <c r="J89" s="106"/>
    </row>
    <row r="90" spans="1:10" ht="15.75">
      <c r="A90" s="106"/>
      <c r="B90" s="118" t="s">
        <v>305</v>
      </c>
      <c r="C90" s="119"/>
      <c r="D90" s="119"/>
      <c r="E90" s="119"/>
      <c r="F90" s="155">
        <v>95</v>
      </c>
      <c r="G90" s="156"/>
      <c r="H90" s="202">
        <f>F90*F37</f>
        <v>0</v>
      </c>
      <c r="I90" s="163">
        <f>H90</f>
        <v>0</v>
      </c>
      <c r="J90" s="106"/>
    </row>
    <row r="91" spans="1:10" ht="16.5" thickBot="1">
      <c r="A91" s="106"/>
      <c r="B91" s="118"/>
      <c r="C91" s="119"/>
      <c r="D91" s="119"/>
      <c r="E91" s="119"/>
      <c r="F91" s="155"/>
      <c r="G91" s="156"/>
      <c r="H91" s="162"/>
      <c r="I91" s="163"/>
      <c r="J91" s="106"/>
    </row>
    <row r="92" spans="1:10" ht="16.5" thickBot="1">
      <c r="A92" s="106"/>
      <c r="B92" s="149" t="s">
        <v>73</v>
      </c>
      <c r="C92" s="119"/>
      <c r="D92" s="119"/>
      <c r="E92" s="119"/>
      <c r="F92" s="155"/>
      <c r="G92" s="156"/>
      <c r="H92" s="159"/>
      <c r="I92" s="160"/>
      <c r="J92" s="106"/>
    </row>
    <row r="93" spans="1:10" ht="15.75">
      <c r="A93" s="106"/>
      <c r="B93" s="118" t="s">
        <v>149</v>
      </c>
      <c r="C93" s="119"/>
      <c r="D93" s="119"/>
      <c r="E93" s="119"/>
      <c r="F93" s="155">
        <v>169</v>
      </c>
      <c r="G93" s="156"/>
      <c r="H93" s="159">
        <f>F93*E43</f>
        <v>0</v>
      </c>
      <c r="I93" s="160"/>
      <c r="J93" s="106"/>
    </row>
    <row r="94" spans="1:10" ht="15.75">
      <c r="A94" s="106"/>
      <c r="B94" s="118" t="s">
        <v>150</v>
      </c>
      <c r="C94" s="119"/>
      <c r="D94" s="119"/>
      <c r="E94" s="119"/>
      <c r="F94" s="155">
        <v>87</v>
      </c>
      <c r="G94" s="156"/>
      <c r="H94" s="159">
        <f>F94*E44</f>
        <v>0</v>
      </c>
      <c r="I94" s="160"/>
      <c r="J94" s="106"/>
    </row>
    <row r="95" spans="1:10" ht="15.75">
      <c r="A95" s="106"/>
      <c r="B95" s="118" t="s">
        <v>80</v>
      </c>
      <c r="C95" s="119"/>
      <c r="D95" s="119"/>
      <c r="E95" s="119"/>
      <c r="F95" s="155"/>
      <c r="G95" s="156"/>
      <c r="H95" s="159">
        <f>F45</f>
        <v>0</v>
      </c>
      <c r="I95" s="160"/>
      <c r="J95" s="106"/>
    </row>
    <row r="96" spans="1:10" ht="15.75">
      <c r="A96" s="106"/>
      <c r="B96" s="118"/>
      <c r="C96" s="119"/>
      <c r="D96" s="119"/>
      <c r="E96" s="119"/>
      <c r="F96" s="155"/>
      <c r="G96" s="156"/>
      <c r="H96" s="159"/>
      <c r="I96" s="208">
        <f>SUM(H93:H95)</f>
        <v>0</v>
      </c>
      <c r="J96" s="106"/>
    </row>
    <row r="97" spans="1:10" ht="15.75">
      <c r="A97" s="106"/>
      <c r="B97" s="118" t="s">
        <v>82</v>
      </c>
      <c r="C97" s="119"/>
      <c r="D97" s="119"/>
      <c r="E97" s="119"/>
      <c r="F97" s="155"/>
      <c r="G97" s="156"/>
      <c r="H97" s="159">
        <f>F46</f>
        <v>0</v>
      </c>
      <c r="I97" s="169">
        <f>H97</f>
        <v>0</v>
      </c>
      <c r="J97" s="106"/>
    </row>
    <row r="98" spans="1:10" ht="15.75">
      <c r="A98" s="106"/>
      <c r="B98" s="118" t="s">
        <v>83</v>
      </c>
      <c r="C98" s="119"/>
      <c r="D98" s="119"/>
      <c r="E98" s="119"/>
      <c r="F98" s="155"/>
      <c r="G98" s="156"/>
      <c r="H98" s="159">
        <f>F47</f>
        <v>0</v>
      </c>
      <c r="I98" s="169">
        <f>H98</f>
        <v>0</v>
      </c>
      <c r="J98" s="106"/>
    </row>
    <row r="99" spans="1:10" ht="15.75">
      <c r="A99" s="106"/>
      <c r="B99" s="118" t="s">
        <v>84</v>
      </c>
      <c r="C99" s="119"/>
      <c r="D99" s="119"/>
      <c r="E99" s="119"/>
      <c r="F99" s="155"/>
      <c r="G99" s="156"/>
      <c r="H99" s="159">
        <f>F48</f>
        <v>0</v>
      </c>
      <c r="I99" s="169">
        <f>H99</f>
        <v>0</v>
      </c>
      <c r="J99" s="106"/>
    </row>
    <row r="100" spans="1:10" ht="16.5" thickBot="1">
      <c r="A100" s="106"/>
      <c r="B100" s="118" t="s">
        <v>85</v>
      </c>
      <c r="C100" s="119"/>
      <c r="D100" s="119"/>
      <c r="E100" s="119"/>
      <c r="F100" s="155"/>
      <c r="G100" s="156"/>
      <c r="H100" s="159">
        <f>F49</f>
        <v>0</v>
      </c>
      <c r="I100" s="169">
        <f>H100</f>
        <v>0</v>
      </c>
      <c r="J100" s="106"/>
    </row>
    <row r="101" spans="1:10" ht="16.5" thickBot="1">
      <c r="A101" s="106"/>
      <c r="B101" s="170" t="s">
        <v>16</v>
      </c>
      <c r="C101" s="151"/>
      <c r="D101" s="151"/>
      <c r="E101" s="151"/>
      <c r="F101" s="171"/>
      <c r="G101" s="171"/>
      <c r="H101" s="172"/>
      <c r="I101" s="173">
        <f>SUM(I81:I100)</f>
        <v>0</v>
      </c>
      <c r="J101" s="106"/>
    </row>
  </sheetData>
  <sheetProtection sheet="1" formatCells="0" selectLockedCells="1"/>
  <mergeCells count="25">
    <mergeCell ref="H9:H10"/>
    <mergeCell ref="B53:G53"/>
    <mergeCell ref="B54:G54"/>
    <mergeCell ref="B55:G55"/>
    <mergeCell ref="B19:C19"/>
    <mergeCell ref="B20:C20"/>
    <mergeCell ref="B21:C21"/>
    <mergeCell ref="B22:C22"/>
    <mergeCell ref="B17:C17"/>
    <mergeCell ref="B18:C18"/>
    <mergeCell ref="B12:C12"/>
    <mergeCell ref="B13:C13"/>
    <mergeCell ref="B14:C14"/>
    <mergeCell ref="B15:C15"/>
    <mergeCell ref="B16:C16"/>
    <mergeCell ref="C3:F3"/>
    <mergeCell ref="B29:C29"/>
    <mergeCell ref="B30:C30"/>
    <mergeCell ref="B33:C33"/>
    <mergeCell ref="B23:C23"/>
    <mergeCell ref="B24:C24"/>
    <mergeCell ref="B25:C25"/>
    <mergeCell ref="B26:C26"/>
    <mergeCell ref="B27:C27"/>
    <mergeCell ref="B28:C28"/>
  </mergeCells>
  <conditionalFormatting sqref="B10">
    <cfRule type="cellIs" priority="1" dxfId="1" operator="greaterThan" stopIfTrue="1">
      <formula>""""""</formula>
    </cfRule>
  </conditionalFormatting>
  <printOptions/>
  <pageMargins left="0.7086614173228347" right="0.7086614173228347" top="0.5511811023622047" bottom="0.5511811023622047" header="0.31496062992125984" footer="0.31496062992125984"/>
  <pageSetup fitToHeight="2" fitToWidth="1" horizontalDpi="600" verticalDpi="600" orientation="landscape" paperSize="9" scale="4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3"/>
  <sheetViews>
    <sheetView zoomScale="90" zoomScaleNormal="90" zoomScalePageLayoutView="0" workbookViewId="0" topLeftCell="A1">
      <selection activeCell="G25" sqref="G25"/>
    </sheetView>
  </sheetViews>
  <sheetFormatPr defaultColWidth="9.140625" defaultRowHeight="15"/>
  <cols>
    <col min="1" max="1" width="2.8515625" style="71" customWidth="1"/>
    <col min="2" max="2" width="7.8515625" style="71" customWidth="1"/>
    <col min="3" max="3" width="58.00390625" style="71" bestFit="1" customWidth="1"/>
    <col min="4" max="4" width="16.00390625" style="71" bestFit="1" customWidth="1"/>
    <col min="5" max="5" width="13.421875" style="71" customWidth="1"/>
    <col min="6" max="6" width="13.140625" style="71" customWidth="1"/>
    <col min="7" max="7" width="14.28125" style="73" bestFit="1" customWidth="1"/>
    <col min="8" max="8" width="20.7109375" style="71" bestFit="1" customWidth="1"/>
    <col min="9" max="16384" width="9.140625" style="71" customWidth="1"/>
  </cols>
  <sheetData>
    <row r="1" ht="19.5" thickBot="1"/>
    <row r="2" spans="1:8" ht="21" thickBot="1">
      <c r="A2" s="40"/>
      <c r="B2" s="244" t="s">
        <v>20</v>
      </c>
      <c r="C2" s="245"/>
      <c r="D2" s="245"/>
      <c r="E2" s="245"/>
      <c r="F2" s="245"/>
      <c r="G2" s="246"/>
      <c r="H2" s="70"/>
    </row>
    <row r="3" spans="1:8" ht="20.25">
      <c r="A3" s="40"/>
      <c r="B3" s="239" t="s">
        <v>109</v>
      </c>
      <c r="C3" s="240"/>
      <c r="D3" s="204" t="str">
        <f>'1. Instructions'!F13</f>
        <v>19/20</v>
      </c>
      <c r="E3" s="204"/>
      <c r="F3" s="204"/>
      <c r="G3" s="205"/>
      <c r="H3" s="16"/>
    </row>
    <row r="4" spans="1:8" ht="21" customHeight="1" thickBot="1">
      <c r="A4" s="40"/>
      <c r="B4" s="241" t="str">
        <f>'1. Instructions'!F9</f>
        <v>Scoil</v>
      </c>
      <c r="C4" s="242"/>
      <c r="D4" s="243" t="s">
        <v>309</v>
      </c>
      <c r="E4" s="243"/>
      <c r="F4" s="206" t="str">
        <f>'1. Instructions'!F11</f>
        <v>12345G</v>
      </c>
      <c r="G4" s="207"/>
      <c r="H4" s="15"/>
    </row>
    <row r="5" spans="1:7" ht="19.5" thickBot="1">
      <c r="A5" s="42"/>
      <c r="B5" s="17"/>
      <c r="C5" s="96" t="s">
        <v>0</v>
      </c>
      <c r="D5" s="93"/>
      <c r="E5" s="94"/>
      <c r="F5" s="94"/>
      <c r="G5" s="95" t="s">
        <v>284</v>
      </c>
    </row>
    <row r="6" spans="1:7" ht="19.5" thickBot="1">
      <c r="A6" s="42"/>
      <c r="B6" s="18"/>
      <c r="C6" s="98" t="s">
        <v>285</v>
      </c>
      <c r="D6" s="22"/>
      <c r="E6" s="22"/>
      <c r="F6" s="22"/>
      <c r="G6" s="23"/>
    </row>
    <row r="7" spans="1:7" ht="18.75">
      <c r="A7" s="42"/>
      <c r="B7" s="82">
        <v>3010</v>
      </c>
      <c r="C7" s="83" t="s">
        <v>153</v>
      </c>
      <c r="D7" s="84"/>
      <c r="E7" s="84"/>
      <c r="F7" s="85"/>
      <c r="G7" s="201">
        <f>'2. Budget Grant Calculation'!I81</f>
        <v>0</v>
      </c>
    </row>
    <row r="8" spans="1:7" ht="18.75">
      <c r="A8" s="42"/>
      <c r="B8" s="87">
        <v>3020</v>
      </c>
      <c r="C8" s="83" t="s">
        <v>81</v>
      </c>
      <c r="D8" s="84"/>
      <c r="E8" s="84"/>
      <c r="F8" s="85"/>
      <c r="G8" s="86">
        <f>'2. Budget Grant Calculation'!I97</f>
        <v>0</v>
      </c>
    </row>
    <row r="9" spans="1:7" ht="18.75">
      <c r="A9" s="42"/>
      <c r="B9" s="87">
        <v>3050</v>
      </c>
      <c r="C9" s="83" t="s">
        <v>154</v>
      </c>
      <c r="D9" s="88"/>
      <c r="E9" s="88"/>
      <c r="F9" s="89"/>
      <c r="G9" s="86">
        <f>'2. Budget Grant Calculation'!I96</f>
        <v>0</v>
      </c>
    </row>
    <row r="10" spans="1:7" ht="18.75">
      <c r="A10" s="42"/>
      <c r="B10" s="87">
        <v>3140</v>
      </c>
      <c r="C10" s="83" t="s">
        <v>155</v>
      </c>
      <c r="D10" s="84"/>
      <c r="E10" s="84"/>
      <c r="F10" s="85"/>
      <c r="G10" s="90"/>
    </row>
    <row r="11" spans="1:7" ht="18.75">
      <c r="A11" s="42"/>
      <c r="B11" s="87">
        <v>3150</v>
      </c>
      <c r="C11" s="83" t="s">
        <v>91</v>
      </c>
      <c r="D11" s="88"/>
      <c r="E11" s="88"/>
      <c r="F11" s="89"/>
      <c r="G11" s="86">
        <f>'2. Budget Grant Calculation'!I84</f>
        <v>0</v>
      </c>
    </row>
    <row r="12" spans="1:7" ht="18.75">
      <c r="A12" s="42"/>
      <c r="B12" s="87">
        <v>3150</v>
      </c>
      <c r="C12" s="83" t="s">
        <v>92</v>
      </c>
      <c r="D12" s="88"/>
      <c r="E12" s="88"/>
      <c r="F12" s="89"/>
      <c r="G12" s="86">
        <f>'2. Budget Grant Calculation'!I85</f>
        <v>0</v>
      </c>
    </row>
    <row r="13" spans="1:7" ht="18.75">
      <c r="A13" s="42"/>
      <c r="B13" s="82">
        <v>3160</v>
      </c>
      <c r="C13" s="83" t="s">
        <v>90</v>
      </c>
      <c r="D13" s="84"/>
      <c r="E13" s="84"/>
      <c r="F13" s="85"/>
      <c r="G13" s="86">
        <f>'2. Budget Grant Calculation'!I82</f>
        <v>0</v>
      </c>
    </row>
    <row r="14" spans="1:7" ht="18.75">
      <c r="A14" s="42"/>
      <c r="B14" s="82">
        <v>3160</v>
      </c>
      <c r="C14" s="83" t="s">
        <v>89</v>
      </c>
      <c r="D14" s="84"/>
      <c r="E14" s="84"/>
      <c r="F14" s="85"/>
      <c r="G14" s="86">
        <f>'2. Budget Grant Calculation'!I83</f>
        <v>0</v>
      </c>
    </row>
    <row r="15" spans="1:7" ht="18.75">
      <c r="A15" s="42"/>
      <c r="B15" s="82">
        <v>3190</v>
      </c>
      <c r="C15" s="83" t="s">
        <v>156</v>
      </c>
      <c r="D15" s="84"/>
      <c r="E15" s="84"/>
      <c r="F15" s="85"/>
      <c r="G15" s="86">
        <f>'2. Budget Grant Calculation'!I89</f>
        <v>0</v>
      </c>
    </row>
    <row r="16" spans="1:7" ht="18.75">
      <c r="A16" s="42"/>
      <c r="B16" s="82">
        <v>3200</v>
      </c>
      <c r="C16" s="83" t="s">
        <v>157</v>
      </c>
      <c r="D16" s="84"/>
      <c r="E16" s="84"/>
      <c r="F16" s="85"/>
      <c r="G16" s="86">
        <f>'2. Budget Grant Calculation'!I90</f>
        <v>0</v>
      </c>
    </row>
    <row r="17" spans="1:7" ht="18.75">
      <c r="A17" s="42"/>
      <c r="B17" s="82">
        <v>3230</v>
      </c>
      <c r="C17" s="83" t="s">
        <v>158</v>
      </c>
      <c r="D17" s="84"/>
      <c r="E17" s="84"/>
      <c r="F17" s="85"/>
      <c r="G17" s="90"/>
    </row>
    <row r="18" spans="1:7" ht="18.75">
      <c r="A18" s="42"/>
      <c r="B18" s="82">
        <v>3275</v>
      </c>
      <c r="C18" s="83" t="s">
        <v>159</v>
      </c>
      <c r="D18" s="88"/>
      <c r="E18" s="88"/>
      <c r="F18" s="89"/>
      <c r="G18" s="86">
        <f>'2. Budget Grant Calculation'!I98</f>
        <v>0</v>
      </c>
    </row>
    <row r="19" spans="1:7" ht="18.75">
      <c r="A19" s="42"/>
      <c r="B19" s="82">
        <v>3290</v>
      </c>
      <c r="C19" s="83" t="s">
        <v>160</v>
      </c>
      <c r="D19" s="88"/>
      <c r="E19" s="88"/>
      <c r="F19" s="89"/>
      <c r="G19" s="86">
        <f>'2. Budget Grant Calculation'!I99</f>
        <v>0</v>
      </c>
    </row>
    <row r="20" spans="1:7" ht="18.75">
      <c r="A20" s="42"/>
      <c r="B20" s="82">
        <v>3291</v>
      </c>
      <c r="C20" s="83" t="s">
        <v>161</v>
      </c>
      <c r="D20" s="84"/>
      <c r="E20" s="84"/>
      <c r="F20" s="85"/>
      <c r="G20" s="86">
        <f>'2. Budget Grant Calculation'!I87</f>
        <v>0</v>
      </c>
    </row>
    <row r="21" spans="1:7" ht="18.75">
      <c r="A21" s="42"/>
      <c r="B21" s="82">
        <v>3292</v>
      </c>
      <c r="C21" s="83" t="s">
        <v>48</v>
      </c>
      <c r="D21" s="84"/>
      <c r="E21" s="84"/>
      <c r="F21" s="85"/>
      <c r="G21" s="86">
        <f>'2. Budget Grant Calculation'!I100</f>
        <v>0</v>
      </c>
    </row>
    <row r="22" spans="1:7" ht="18.75">
      <c r="A22" s="42"/>
      <c r="B22" s="82">
        <v>3293</v>
      </c>
      <c r="C22" s="83" t="s">
        <v>162</v>
      </c>
      <c r="D22" s="84"/>
      <c r="E22" s="84"/>
      <c r="F22" s="85"/>
      <c r="G22" s="250"/>
    </row>
    <row r="23" spans="1:7" ht="19.5" thickBot="1">
      <c r="A23" s="42"/>
      <c r="B23" s="82">
        <v>3294</v>
      </c>
      <c r="C23" s="83" t="s">
        <v>36</v>
      </c>
      <c r="D23" s="88"/>
      <c r="E23" s="88"/>
      <c r="F23" s="89"/>
      <c r="G23" s="90"/>
    </row>
    <row r="24" spans="1:7" ht="19.5" thickBot="1">
      <c r="A24" s="42"/>
      <c r="B24" s="97"/>
      <c r="C24" s="98" t="s">
        <v>23</v>
      </c>
      <c r="D24" s="19"/>
      <c r="E24" s="20"/>
      <c r="F24" s="20"/>
      <c r="G24" s="249">
        <f>SUM(G7:G23)</f>
        <v>0</v>
      </c>
    </row>
    <row r="25" spans="1:7" ht="19.5" thickBot="1">
      <c r="A25" s="42"/>
      <c r="B25" s="18"/>
      <c r="C25" s="98" t="s">
        <v>52</v>
      </c>
      <c r="D25" s="22"/>
      <c r="E25" s="22"/>
      <c r="F25" s="22"/>
      <c r="G25" s="23"/>
    </row>
    <row r="26" spans="1:7" ht="18.75">
      <c r="A26" s="42"/>
      <c r="B26" s="82">
        <v>3295</v>
      </c>
      <c r="C26" s="83" t="s">
        <v>163</v>
      </c>
      <c r="D26" s="84"/>
      <c r="E26" s="84"/>
      <c r="F26" s="85"/>
      <c r="G26" s="250"/>
    </row>
    <row r="27" spans="1:7" ht="18.75">
      <c r="A27" s="42"/>
      <c r="B27" s="82">
        <v>3296</v>
      </c>
      <c r="C27" s="83" t="s">
        <v>164</v>
      </c>
      <c r="D27" s="84"/>
      <c r="E27" s="84"/>
      <c r="F27" s="85"/>
      <c r="G27" s="250"/>
    </row>
    <row r="28" spans="1:7" ht="18.75">
      <c r="A28" s="42"/>
      <c r="B28" s="82">
        <v>3297</v>
      </c>
      <c r="C28" s="83" t="s">
        <v>165</v>
      </c>
      <c r="D28" s="84"/>
      <c r="E28" s="84"/>
      <c r="F28" s="85"/>
      <c r="G28" s="250"/>
    </row>
    <row r="29" spans="1:7" ht="18.75">
      <c r="A29" s="42"/>
      <c r="B29" s="82">
        <v>3298</v>
      </c>
      <c r="C29" s="83" t="s">
        <v>53</v>
      </c>
      <c r="D29" s="84"/>
      <c r="E29" s="84"/>
      <c r="F29" s="85"/>
      <c r="G29" s="250"/>
    </row>
    <row r="30" spans="1:7" ht="19.5" thickBot="1">
      <c r="A30" s="42"/>
      <c r="B30" s="82">
        <v>3299</v>
      </c>
      <c r="C30" s="83" t="s">
        <v>166</v>
      </c>
      <c r="D30" s="84"/>
      <c r="E30" s="84"/>
      <c r="F30" s="85"/>
      <c r="G30" s="250"/>
    </row>
    <row r="31" spans="1:7" ht="19.5" thickBot="1">
      <c r="A31" s="42"/>
      <c r="B31" s="18"/>
      <c r="C31" s="98" t="s">
        <v>54</v>
      </c>
      <c r="D31" s="19"/>
      <c r="E31" s="20"/>
      <c r="F31" s="20"/>
      <c r="G31" s="21">
        <f>SUM(G26:G30)</f>
        <v>0</v>
      </c>
    </row>
    <row r="32" spans="1:7" ht="19.5" thickBot="1">
      <c r="A32" s="42"/>
      <c r="B32" s="18"/>
      <c r="C32" s="98" t="s">
        <v>25</v>
      </c>
      <c r="D32" s="22"/>
      <c r="E32" s="22"/>
      <c r="F32" s="22"/>
      <c r="G32" s="23"/>
    </row>
    <row r="33" spans="1:7" ht="18.75">
      <c r="A33" s="42"/>
      <c r="B33" s="82">
        <v>3300</v>
      </c>
      <c r="C33" s="83" t="s">
        <v>167</v>
      </c>
      <c r="D33" s="84"/>
      <c r="E33" s="84"/>
      <c r="F33" s="85"/>
      <c r="G33" s="250"/>
    </row>
    <row r="34" spans="1:7" ht="18.75">
      <c r="A34" s="42"/>
      <c r="B34" s="82">
        <v>3310</v>
      </c>
      <c r="C34" s="83" t="s">
        <v>168</v>
      </c>
      <c r="D34" s="84"/>
      <c r="E34" s="84"/>
      <c r="F34" s="85"/>
      <c r="G34" s="250"/>
    </row>
    <row r="35" spans="1:7" ht="18.75">
      <c r="A35" s="42"/>
      <c r="B35" s="82">
        <v>3330</v>
      </c>
      <c r="C35" s="83" t="s">
        <v>169</v>
      </c>
      <c r="D35" s="84"/>
      <c r="E35" s="84"/>
      <c r="F35" s="85"/>
      <c r="G35" s="250"/>
    </row>
    <row r="36" spans="1:7" ht="18.75">
      <c r="A36" s="42"/>
      <c r="B36" s="82">
        <v>3335</v>
      </c>
      <c r="C36" s="83" t="s">
        <v>170</v>
      </c>
      <c r="D36" s="84"/>
      <c r="E36" s="84"/>
      <c r="F36" s="85"/>
      <c r="G36" s="250"/>
    </row>
    <row r="37" spans="1:7" ht="18.75">
      <c r="A37" s="42"/>
      <c r="B37" s="82">
        <v>3350</v>
      </c>
      <c r="C37" s="83" t="s">
        <v>171</v>
      </c>
      <c r="D37" s="84"/>
      <c r="E37" s="84"/>
      <c r="F37" s="85"/>
      <c r="G37" s="250"/>
    </row>
    <row r="38" spans="1:7" ht="18.75">
      <c r="A38" s="42"/>
      <c r="B38" s="82">
        <v>3370</v>
      </c>
      <c r="C38" s="83" t="s">
        <v>172</v>
      </c>
      <c r="D38" s="84"/>
      <c r="E38" s="84"/>
      <c r="F38" s="85"/>
      <c r="G38" s="250"/>
    </row>
    <row r="39" spans="1:7" ht="18.75">
      <c r="A39" s="42"/>
      <c r="B39" s="82">
        <v>3375</v>
      </c>
      <c r="C39" s="83" t="s">
        <v>173</v>
      </c>
      <c r="D39" s="84"/>
      <c r="E39" s="84"/>
      <c r="F39" s="85"/>
      <c r="G39" s="250"/>
    </row>
    <row r="40" spans="1:7" ht="18.75">
      <c r="A40" s="42"/>
      <c r="B40" s="82">
        <v>3390</v>
      </c>
      <c r="C40" s="83" t="s">
        <v>174</v>
      </c>
      <c r="D40" s="84"/>
      <c r="E40" s="84"/>
      <c r="F40" s="85"/>
      <c r="G40" s="250"/>
    </row>
    <row r="41" spans="1:7" ht="18.75">
      <c r="A41" s="42"/>
      <c r="B41" s="82">
        <v>3410</v>
      </c>
      <c r="C41" s="83" t="s">
        <v>175</v>
      </c>
      <c r="D41" s="84"/>
      <c r="E41" s="84"/>
      <c r="F41" s="85"/>
      <c r="G41" s="250"/>
    </row>
    <row r="42" spans="1:7" ht="18.75">
      <c r="A42" s="42"/>
      <c r="B42" s="82">
        <v>3420</v>
      </c>
      <c r="C42" s="83" t="s">
        <v>176</v>
      </c>
      <c r="D42" s="84"/>
      <c r="E42" s="84"/>
      <c r="F42" s="85"/>
      <c r="G42" s="250"/>
    </row>
    <row r="43" spans="1:7" ht="18.75">
      <c r="A43" s="42"/>
      <c r="B43" s="82">
        <v>3430</v>
      </c>
      <c r="C43" s="83" t="s">
        <v>177</v>
      </c>
      <c r="D43" s="84"/>
      <c r="E43" s="84"/>
      <c r="F43" s="85"/>
      <c r="G43" s="250"/>
    </row>
    <row r="44" spans="1:7" ht="18.75">
      <c r="A44" s="42"/>
      <c r="B44" s="82">
        <v>3440</v>
      </c>
      <c r="C44" s="83" t="s">
        <v>178</v>
      </c>
      <c r="D44" s="84"/>
      <c r="E44" s="84"/>
      <c r="F44" s="85"/>
      <c r="G44" s="250"/>
    </row>
    <row r="45" spans="1:7" ht="18.75">
      <c r="A45" s="42"/>
      <c r="B45" s="82">
        <v>3450</v>
      </c>
      <c r="C45" s="83" t="s">
        <v>179</v>
      </c>
      <c r="D45" s="84"/>
      <c r="E45" s="84"/>
      <c r="F45" s="85"/>
      <c r="G45" s="250"/>
    </row>
    <row r="46" spans="1:7" ht="18.75">
      <c r="A46" s="42"/>
      <c r="B46" s="82">
        <v>3490</v>
      </c>
      <c r="C46" s="83" t="s">
        <v>180</v>
      </c>
      <c r="D46" s="84"/>
      <c r="E46" s="84"/>
      <c r="F46" s="85"/>
      <c r="G46" s="250"/>
    </row>
    <row r="47" spans="1:7" ht="18.75">
      <c r="A47" s="42"/>
      <c r="B47" s="82">
        <v>3500</v>
      </c>
      <c r="C47" s="83" t="s">
        <v>181</v>
      </c>
      <c r="D47" s="84"/>
      <c r="E47" s="84"/>
      <c r="F47" s="85"/>
      <c r="G47" s="250"/>
    </row>
    <row r="48" spans="1:7" ht="18.75">
      <c r="A48" s="42"/>
      <c r="B48" s="82">
        <v>3510</v>
      </c>
      <c r="C48" s="83" t="s">
        <v>182</v>
      </c>
      <c r="D48" s="84"/>
      <c r="E48" s="84"/>
      <c r="F48" s="85"/>
      <c r="G48" s="250"/>
    </row>
    <row r="49" spans="1:7" ht="18.75">
      <c r="A49" s="42"/>
      <c r="B49" s="82">
        <v>3520</v>
      </c>
      <c r="C49" s="83" t="s">
        <v>183</v>
      </c>
      <c r="D49" s="84"/>
      <c r="E49" s="84"/>
      <c r="F49" s="85"/>
      <c r="G49" s="250"/>
    </row>
    <row r="50" spans="1:7" ht="18.75">
      <c r="A50" s="42"/>
      <c r="B50" s="82">
        <v>3530</v>
      </c>
      <c r="C50" s="83" t="s">
        <v>184</v>
      </c>
      <c r="D50" s="84"/>
      <c r="E50" s="84"/>
      <c r="F50" s="85"/>
      <c r="G50" s="250"/>
    </row>
    <row r="51" spans="1:7" ht="18.75">
      <c r="A51" s="42"/>
      <c r="B51" s="82">
        <v>3531</v>
      </c>
      <c r="C51" s="83" t="s">
        <v>185</v>
      </c>
      <c r="D51" s="84"/>
      <c r="E51" s="84"/>
      <c r="F51" s="85"/>
      <c r="G51" s="250"/>
    </row>
    <row r="52" spans="1:7" ht="18.75">
      <c r="A52" s="42"/>
      <c r="B52" s="82">
        <v>3535</v>
      </c>
      <c r="C52" s="83" t="s">
        <v>186</v>
      </c>
      <c r="D52" s="84"/>
      <c r="E52" s="84"/>
      <c r="F52" s="85"/>
      <c r="G52" s="250"/>
    </row>
    <row r="53" spans="1:7" ht="18.75">
      <c r="A53" s="42"/>
      <c r="B53" s="82">
        <v>3540</v>
      </c>
      <c r="C53" s="83" t="s">
        <v>187</v>
      </c>
      <c r="D53" s="84"/>
      <c r="E53" s="84"/>
      <c r="F53" s="85"/>
      <c r="G53" s="250"/>
    </row>
    <row r="54" spans="1:7" ht="18.75">
      <c r="A54" s="42"/>
      <c r="B54" s="82">
        <v>3550</v>
      </c>
      <c r="C54" s="83" t="s">
        <v>188</v>
      </c>
      <c r="D54" s="84"/>
      <c r="E54" s="84"/>
      <c r="F54" s="85"/>
      <c r="G54" s="250"/>
    </row>
    <row r="55" spans="1:7" ht="18.75">
      <c r="A55" s="42"/>
      <c r="B55" s="82">
        <v>3570</v>
      </c>
      <c r="C55" s="83" t="s">
        <v>51</v>
      </c>
      <c r="D55" s="84"/>
      <c r="E55" s="84"/>
      <c r="F55" s="85"/>
      <c r="G55" s="250"/>
    </row>
    <row r="56" spans="1:7" ht="18.75">
      <c r="A56" s="42"/>
      <c r="B56" s="82">
        <v>3572</v>
      </c>
      <c r="C56" s="83" t="s">
        <v>189</v>
      </c>
      <c r="D56" s="84"/>
      <c r="E56" s="84"/>
      <c r="F56" s="85"/>
      <c r="G56" s="250"/>
    </row>
    <row r="57" spans="1:7" ht="18.75">
      <c r="A57" s="42"/>
      <c r="B57" s="82">
        <v>3573</v>
      </c>
      <c r="C57" s="83" t="s">
        <v>190</v>
      </c>
      <c r="D57" s="84"/>
      <c r="E57" s="84"/>
      <c r="F57" s="85"/>
      <c r="G57" s="250"/>
    </row>
    <row r="58" spans="1:7" ht="18.75">
      <c r="A58" s="42"/>
      <c r="B58" s="82">
        <v>3574</v>
      </c>
      <c r="C58" s="83" t="s">
        <v>191</v>
      </c>
      <c r="D58" s="84"/>
      <c r="E58" s="84"/>
      <c r="F58" s="85"/>
      <c r="G58" s="250"/>
    </row>
    <row r="59" spans="1:7" ht="19.5" thickBot="1">
      <c r="A59" s="42"/>
      <c r="B59" s="82">
        <v>3575</v>
      </c>
      <c r="C59" s="83" t="s">
        <v>192</v>
      </c>
      <c r="D59" s="84"/>
      <c r="E59" s="84"/>
      <c r="F59" s="85"/>
      <c r="G59" s="250"/>
    </row>
    <row r="60" spans="1:7" ht="19.5" thickBot="1">
      <c r="A60" s="42"/>
      <c r="B60" s="18"/>
      <c r="C60" s="98" t="s">
        <v>26</v>
      </c>
      <c r="D60" s="19"/>
      <c r="E60" s="20"/>
      <c r="F60" s="20"/>
      <c r="G60" s="21">
        <f>SUM(G33:G59)</f>
        <v>0</v>
      </c>
    </row>
    <row r="61" spans="1:7" ht="19.5" thickBot="1">
      <c r="A61" s="42"/>
      <c r="B61" s="18"/>
      <c r="C61" s="98" t="s">
        <v>27</v>
      </c>
      <c r="D61" s="19"/>
      <c r="E61" s="20"/>
      <c r="F61" s="20"/>
      <c r="G61" s="24"/>
    </row>
    <row r="62" spans="1:7" ht="18.75">
      <c r="A62" s="42"/>
      <c r="B62" s="82">
        <v>3650</v>
      </c>
      <c r="C62" s="83" t="s">
        <v>55</v>
      </c>
      <c r="D62" s="84"/>
      <c r="E62" s="84"/>
      <c r="F62" s="85"/>
      <c r="G62" s="250">
        <v>0</v>
      </c>
    </row>
    <row r="63" spans="1:7" ht="18.75">
      <c r="A63" s="42"/>
      <c r="B63" s="82">
        <v>3700</v>
      </c>
      <c r="C63" s="83" t="s">
        <v>193</v>
      </c>
      <c r="D63" s="84"/>
      <c r="E63" s="84"/>
      <c r="F63" s="85"/>
      <c r="G63" s="250">
        <v>0</v>
      </c>
    </row>
    <row r="64" spans="1:7" ht="18.75">
      <c r="A64" s="42"/>
      <c r="B64" s="82">
        <v>3770</v>
      </c>
      <c r="C64" s="83" t="s">
        <v>194</v>
      </c>
      <c r="D64" s="84"/>
      <c r="E64" s="84"/>
      <c r="F64" s="85"/>
      <c r="G64" s="250">
        <v>0</v>
      </c>
    </row>
    <row r="65" spans="1:7" ht="18.75">
      <c r="A65" s="42"/>
      <c r="B65" s="82">
        <v>3800</v>
      </c>
      <c r="C65" s="83" t="s">
        <v>3</v>
      </c>
      <c r="D65" s="84"/>
      <c r="E65" s="84"/>
      <c r="F65" s="85"/>
      <c r="G65" s="250">
        <v>0</v>
      </c>
    </row>
    <row r="66" spans="1:7" ht="18.75">
      <c r="A66" s="42"/>
      <c r="B66" s="82">
        <v>3840</v>
      </c>
      <c r="C66" s="83" t="s">
        <v>195</v>
      </c>
      <c r="D66" s="84"/>
      <c r="E66" s="84"/>
      <c r="F66" s="85"/>
      <c r="G66" s="250">
        <v>0</v>
      </c>
    </row>
    <row r="67" spans="1:7" ht="18.75">
      <c r="A67" s="42"/>
      <c r="B67" s="82">
        <v>3850</v>
      </c>
      <c r="C67" s="83" t="s">
        <v>2</v>
      </c>
      <c r="D67" s="84"/>
      <c r="E67" s="84"/>
      <c r="F67" s="85"/>
      <c r="G67" s="250">
        <v>0</v>
      </c>
    </row>
    <row r="68" spans="1:7" ht="18.75">
      <c r="A68" s="42"/>
      <c r="B68" s="82">
        <v>3851</v>
      </c>
      <c r="C68" s="83" t="s">
        <v>139</v>
      </c>
      <c r="D68" s="84"/>
      <c r="E68" s="84"/>
      <c r="F68" s="85"/>
      <c r="G68" s="250">
        <v>0</v>
      </c>
    </row>
    <row r="69" spans="1:7" ht="18.75">
      <c r="A69" s="42"/>
      <c r="B69" s="82">
        <v>3852</v>
      </c>
      <c r="C69" s="83" t="s">
        <v>93</v>
      </c>
      <c r="D69" s="84"/>
      <c r="E69" s="84"/>
      <c r="F69" s="85"/>
      <c r="G69" s="250">
        <v>0</v>
      </c>
    </row>
    <row r="70" spans="1:7" ht="19.5" thickBot="1">
      <c r="A70" s="42"/>
      <c r="B70" s="82">
        <v>3853</v>
      </c>
      <c r="C70" s="83" t="s">
        <v>94</v>
      </c>
      <c r="D70" s="84"/>
      <c r="E70" s="84"/>
      <c r="F70" s="85"/>
      <c r="G70" s="250">
        <v>0</v>
      </c>
    </row>
    <row r="71" spans="1:7" ht="19.5" thickBot="1">
      <c r="A71" s="42"/>
      <c r="B71" s="18"/>
      <c r="C71" s="98" t="s">
        <v>28</v>
      </c>
      <c r="D71" s="19"/>
      <c r="E71" s="20"/>
      <c r="F71" s="20"/>
      <c r="G71" s="21">
        <f>SUM(G62:G70)</f>
        <v>0</v>
      </c>
    </row>
    <row r="72" spans="1:7" ht="19.5" thickBot="1">
      <c r="A72" s="42"/>
      <c r="B72" s="18"/>
      <c r="C72" s="98" t="s">
        <v>4</v>
      </c>
      <c r="D72" s="19"/>
      <c r="E72" s="20"/>
      <c r="F72" s="20"/>
      <c r="G72" s="25">
        <f>G71+G31+G60+G24</f>
        <v>0</v>
      </c>
    </row>
    <row r="73" spans="1:7" ht="19.5" thickBot="1">
      <c r="A73" s="42"/>
      <c r="B73" s="26"/>
      <c r="C73" s="27" t="s">
        <v>24</v>
      </c>
      <c r="D73" s="43"/>
      <c r="E73" s="44"/>
      <c r="F73" s="44"/>
      <c r="G73" s="28"/>
    </row>
    <row r="74" spans="1:7" ht="19.5" thickBot="1">
      <c r="A74" s="42"/>
      <c r="B74" s="93"/>
      <c r="C74" s="99" t="s">
        <v>5</v>
      </c>
      <c r="D74" s="100"/>
      <c r="E74" s="100"/>
      <c r="F74" s="100"/>
      <c r="G74" s="101"/>
    </row>
    <row r="75" spans="1:7" ht="19.5" thickBot="1">
      <c r="A75" s="42"/>
      <c r="B75" s="29"/>
      <c r="C75" s="102" t="s">
        <v>286</v>
      </c>
      <c r="D75" s="30"/>
      <c r="E75" s="30"/>
      <c r="F75" s="30"/>
      <c r="G75" s="31"/>
    </row>
    <row r="76" spans="1:7" ht="18.75">
      <c r="A76" s="42"/>
      <c r="B76" s="82">
        <v>4110</v>
      </c>
      <c r="C76" s="83" t="s">
        <v>196</v>
      </c>
      <c r="D76" s="84"/>
      <c r="E76" s="84"/>
      <c r="F76" s="85"/>
      <c r="G76" s="250">
        <v>0</v>
      </c>
    </row>
    <row r="77" spans="1:7" ht="18.75">
      <c r="A77" s="42"/>
      <c r="B77" s="82">
        <v>4111</v>
      </c>
      <c r="C77" s="83" t="s">
        <v>197</v>
      </c>
      <c r="D77" s="84"/>
      <c r="E77" s="84"/>
      <c r="F77" s="85"/>
      <c r="G77" s="250">
        <v>0</v>
      </c>
    </row>
    <row r="78" spans="1:7" ht="18.75">
      <c r="A78" s="42"/>
      <c r="B78" s="82">
        <v>4170</v>
      </c>
      <c r="C78" s="83" t="s">
        <v>198</v>
      </c>
      <c r="D78" s="84"/>
      <c r="E78" s="84"/>
      <c r="F78" s="85"/>
      <c r="G78" s="250">
        <v>0</v>
      </c>
    </row>
    <row r="79" spans="1:7" ht="18.75">
      <c r="A79" s="42"/>
      <c r="B79" s="82">
        <v>4190</v>
      </c>
      <c r="C79" s="83" t="s">
        <v>199</v>
      </c>
      <c r="D79" s="84"/>
      <c r="E79" s="84"/>
      <c r="F79" s="85"/>
      <c r="G79" s="250">
        <v>0</v>
      </c>
    </row>
    <row r="80" spans="1:7" ht="18.75">
      <c r="A80" s="42"/>
      <c r="B80" s="82">
        <v>4194</v>
      </c>
      <c r="C80" s="83" t="s">
        <v>200</v>
      </c>
      <c r="D80" s="84"/>
      <c r="E80" s="84"/>
      <c r="F80" s="85"/>
      <c r="G80" s="250">
        <v>0</v>
      </c>
    </row>
    <row r="81" spans="1:7" ht="19.5" thickBot="1">
      <c r="A81" s="42"/>
      <c r="B81" s="82">
        <v>4196</v>
      </c>
      <c r="C81" s="83" t="s">
        <v>201</v>
      </c>
      <c r="D81" s="84"/>
      <c r="E81" s="84"/>
      <c r="F81" s="85"/>
      <c r="G81" s="250">
        <v>0</v>
      </c>
    </row>
    <row r="82" spans="1:7" ht="19.5" thickBot="1">
      <c r="A82" s="42"/>
      <c r="B82" s="32"/>
      <c r="C82" s="103" t="s">
        <v>287</v>
      </c>
      <c r="D82" s="33"/>
      <c r="E82" s="33"/>
      <c r="F82" s="33"/>
      <c r="G82" s="34">
        <f>SUM(G76:G81)</f>
        <v>0</v>
      </c>
    </row>
    <row r="83" spans="1:7" ht="19.5" thickBot="1">
      <c r="A83" s="42"/>
      <c r="B83" s="32"/>
      <c r="C83" s="103" t="s">
        <v>288</v>
      </c>
      <c r="D83" s="33"/>
      <c r="E83" s="33"/>
      <c r="F83" s="33"/>
      <c r="G83" s="35"/>
    </row>
    <row r="84" spans="1:7" ht="18.75">
      <c r="A84" s="42"/>
      <c r="B84" s="82">
        <v>4310</v>
      </c>
      <c r="C84" s="83" t="s">
        <v>202</v>
      </c>
      <c r="D84" s="84"/>
      <c r="E84" s="84"/>
      <c r="F84" s="85"/>
      <c r="G84" s="250">
        <v>0</v>
      </c>
    </row>
    <row r="85" spans="1:7" ht="18.75">
      <c r="A85" s="42"/>
      <c r="B85" s="82">
        <v>4330</v>
      </c>
      <c r="C85" s="83" t="s">
        <v>203</v>
      </c>
      <c r="D85" s="84"/>
      <c r="E85" s="84"/>
      <c r="F85" s="85"/>
      <c r="G85" s="250">
        <v>0</v>
      </c>
    </row>
    <row r="86" spans="1:7" ht="18.75">
      <c r="A86" s="42"/>
      <c r="B86" s="82">
        <v>4350</v>
      </c>
      <c r="C86" s="83" t="s">
        <v>204</v>
      </c>
      <c r="D86" s="84"/>
      <c r="E86" s="84"/>
      <c r="F86" s="85"/>
      <c r="G86" s="250">
        <v>0</v>
      </c>
    </row>
    <row r="87" spans="1:7" ht="18.75">
      <c r="A87" s="42"/>
      <c r="B87" s="82">
        <v>4410</v>
      </c>
      <c r="C87" s="83" t="s">
        <v>205</v>
      </c>
      <c r="D87" s="84"/>
      <c r="E87" s="84"/>
      <c r="F87" s="85"/>
      <c r="G87" s="250">
        <v>0</v>
      </c>
    </row>
    <row r="88" spans="1:7" ht="18.75">
      <c r="A88" s="42"/>
      <c r="B88" s="82">
        <v>4550</v>
      </c>
      <c r="C88" s="83" t="s">
        <v>206</v>
      </c>
      <c r="D88" s="84"/>
      <c r="E88" s="84"/>
      <c r="F88" s="85"/>
      <c r="G88" s="250">
        <v>0</v>
      </c>
    </row>
    <row r="89" spans="1:7" ht="18.75">
      <c r="A89" s="42"/>
      <c r="B89" s="82">
        <v>4570</v>
      </c>
      <c r="C89" s="83" t="s">
        <v>207</v>
      </c>
      <c r="D89" s="84"/>
      <c r="E89" s="84"/>
      <c r="F89" s="85"/>
      <c r="G89" s="250">
        <v>0</v>
      </c>
    </row>
    <row r="90" spans="1:7" ht="18.75">
      <c r="A90" s="42"/>
      <c r="B90" s="82">
        <v>4590</v>
      </c>
      <c r="C90" s="83" t="s">
        <v>208</v>
      </c>
      <c r="D90" s="84"/>
      <c r="E90" s="84"/>
      <c r="F90" s="85"/>
      <c r="G90" s="250">
        <v>0</v>
      </c>
    </row>
    <row r="91" spans="1:7" ht="18.75">
      <c r="A91" s="42"/>
      <c r="B91" s="82">
        <v>4610</v>
      </c>
      <c r="C91" s="83" t="s">
        <v>209</v>
      </c>
      <c r="D91" s="84"/>
      <c r="E91" s="84"/>
      <c r="F91" s="85"/>
      <c r="G91" s="250">
        <v>0</v>
      </c>
    </row>
    <row r="92" spans="1:7" ht="18.75">
      <c r="A92" s="42"/>
      <c r="B92" s="82">
        <v>4620</v>
      </c>
      <c r="C92" s="83" t="s">
        <v>210</v>
      </c>
      <c r="D92" s="84"/>
      <c r="E92" s="84"/>
      <c r="F92" s="85"/>
      <c r="G92" s="250">
        <v>0</v>
      </c>
    </row>
    <row r="93" spans="1:7" ht="18.75">
      <c r="A93" s="42"/>
      <c r="B93" s="82">
        <v>4640</v>
      </c>
      <c r="C93" s="83" t="s">
        <v>211</v>
      </c>
      <c r="D93" s="84"/>
      <c r="E93" s="84"/>
      <c r="F93" s="85"/>
      <c r="G93" s="250">
        <v>0</v>
      </c>
    </row>
    <row r="94" spans="1:7" ht="18.75">
      <c r="A94" s="42"/>
      <c r="B94" s="82">
        <v>4650</v>
      </c>
      <c r="C94" s="83" t="s">
        <v>212</v>
      </c>
      <c r="D94" s="84"/>
      <c r="E94" s="84"/>
      <c r="F94" s="85"/>
      <c r="G94" s="250">
        <v>0</v>
      </c>
    </row>
    <row r="95" spans="1:7" ht="18.75">
      <c r="A95" s="42"/>
      <c r="B95" s="82">
        <v>4670</v>
      </c>
      <c r="C95" s="83" t="s">
        <v>213</v>
      </c>
      <c r="D95" s="84"/>
      <c r="E95" s="84"/>
      <c r="F95" s="85"/>
      <c r="G95" s="250">
        <v>0</v>
      </c>
    </row>
    <row r="96" spans="1:7" ht="18.75">
      <c r="A96" s="42"/>
      <c r="B96" s="82">
        <v>4671</v>
      </c>
      <c r="C96" s="83" t="s">
        <v>214</v>
      </c>
      <c r="D96" s="84"/>
      <c r="E96" s="84"/>
      <c r="F96" s="85"/>
      <c r="G96" s="250">
        <v>0</v>
      </c>
    </row>
    <row r="97" spans="1:7" ht="18.75">
      <c r="A97" s="42"/>
      <c r="B97" s="82">
        <v>4690</v>
      </c>
      <c r="C97" s="83" t="s">
        <v>215</v>
      </c>
      <c r="D97" s="84"/>
      <c r="E97" s="84"/>
      <c r="F97" s="85"/>
      <c r="G97" s="250">
        <v>0</v>
      </c>
    </row>
    <row r="98" spans="1:7" ht="18.75">
      <c r="A98" s="42"/>
      <c r="B98" s="82">
        <v>4710</v>
      </c>
      <c r="C98" s="83" t="s">
        <v>216</v>
      </c>
      <c r="D98" s="84"/>
      <c r="E98" s="84"/>
      <c r="F98" s="85"/>
      <c r="G98" s="250">
        <v>0</v>
      </c>
    </row>
    <row r="99" spans="1:7" ht="18.75">
      <c r="A99" s="42"/>
      <c r="B99" s="82">
        <v>4720</v>
      </c>
      <c r="C99" s="83" t="s">
        <v>217</v>
      </c>
      <c r="D99" s="84"/>
      <c r="E99" s="84"/>
      <c r="F99" s="85"/>
      <c r="G99" s="250">
        <v>0</v>
      </c>
    </row>
    <row r="100" spans="1:7" ht="18.75">
      <c r="A100" s="42"/>
      <c r="B100" s="82">
        <v>4730</v>
      </c>
      <c r="C100" s="83" t="s">
        <v>218</v>
      </c>
      <c r="D100" s="84"/>
      <c r="E100" s="84"/>
      <c r="F100" s="85"/>
      <c r="G100" s="250">
        <v>0</v>
      </c>
    </row>
    <row r="101" spans="1:7" ht="18.75">
      <c r="A101" s="42"/>
      <c r="B101" s="82">
        <v>4740</v>
      </c>
      <c r="C101" s="83" t="s">
        <v>219</v>
      </c>
      <c r="D101" s="84"/>
      <c r="E101" s="84"/>
      <c r="F101" s="85"/>
      <c r="G101" s="250">
        <v>0</v>
      </c>
    </row>
    <row r="102" spans="1:7" ht="18.75">
      <c r="A102" s="42"/>
      <c r="B102" s="82">
        <v>4760</v>
      </c>
      <c r="C102" s="83" t="s">
        <v>220</v>
      </c>
      <c r="D102" s="84"/>
      <c r="E102" s="84"/>
      <c r="F102" s="85"/>
      <c r="G102" s="250">
        <v>0</v>
      </c>
    </row>
    <row r="103" spans="1:7" ht="18.75">
      <c r="A103" s="42"/>
      <c r="B103" s="82">
        <v>4770</v>
      </c>
      <c r="C103" s="83" t="s">
        <v>221</v>
      </c>
      <c r="D103" s="84"/>
      <c r="E103" s="84"/>
      <c r="F103" s="85"/>
      <c r="G103" s="250">
        <v>0</v>
      </c>
    </row>
    <row r="104" spans="1:7" ht="18.75">
      <c r="A104" s="42"/>
      <c r="B104" s="82">
        <v>4780</v>
      </c>
      <c r="C104" s="83" t="s">
        <v>222</v>
      </c>
      <c r="D104" s="84"/>
      <c r="E104" s="84"/>
      <c r="F104" s="85"/>
      <c r="G104" s="250">
        <v>0</v>
      </c>
    </row>
    <row r="105" spans="1:7" ht="18.75">
      <c r="A105" s="42"/>
      <c r="B105" s="82">
        <v>4810</v>
      </c>
      <c r="C105" s="83" t="s">
        <v>223</v>
      </c>
      <c r="D105" s="84"/>
      <c r="E105" s="84"/>
      <c r="F105" s="85"/>
      <c r="G105" s="250">
        <v>0</v>
      </c>
    </row>
    <row r="106" spans="1:7" ht="18.75">
      <c r="A106" s="42"/>
      <c r="B106" s="82">
        <v>4815</v>
      </c>
      <c r="C106" s="83" t="s">
        <v>224</v>
      </c>
      <c r="D106" s="84"/>
      <c r="E106" s="84"/>
      <c r="F106" s="85"/>
      <c r="G106" s="250">
        <v>0</v>
      </c>
    </row>
    <row r="107" spans="1:7" ht="18.75">
      <c r="A107" s="42"/>
      <c r="B107" s="82">
        <v>4910</v>
      </c>
      <c r="C107" s="83" t="s">
        <v>225</v>
      </c>
      <c r="D107" s="84"/>
      <c r="E107" s="84"/>
      <c r="F107" s="85"/>
      <c r="G107" s="250">
        <v>0</v>
      </c>
    </row>
    <row r="108" spans="1:7" ht="18.75">
      <c r="A108" s="42"/>
      <c r="B108" s="82">
        <v>4911</v>
      </c>
      <c r="C108" s="83" t="s">
        <v>226</v>
      </c>
      <c r="D108" s="84"/>
      <c r="E108" s="84"/>
      <c r="F108" s="85"/>
      <c r="G108" s="250">
        <v>0</v>
      </c>
    </row>
    <row r="109" spans="1:7" ht="18.75">
      <c r="A109" s="42"/>
      <c r="B109" s="82">
        <v>4912</v>
      </c>
      <c r="C109" s="83" t="s">
        <v>227</v>
      </c>
      <c r="D109" s="84"/>
      <c r="E109" s="84"/>
      <c r="F109" s="85"/>
      <c r="G109" s="250">
        <v>0</v>
      </c>
    </row>
    <row r="110" spans="1:7" ht="18.75">
      <c r="A110" s="42"/>
      <c r="B110" s="82">
        <v>4913</v>
      </c>
      <c r="C110" s="83" t="s">
        <v>228</v>
      </c>
      <c r="D110" s="84"/>
      <c r="E110" s="84"/>
      <c r="F110" s="85"/>
      <c r="G110" s="250">
        <v>0</v>
      </c>
    </row>
    <row r="111" spans="1:7" ht="18.75">
      <c r="A111" s="42"/>
      <c r="B111" s="82">
        <v>4914</v>
      </c>
      <c r="C111" s="83" t="s">
        <v>229</v>
      </c>
      <c r="D111" s="84"/>
      <c r="E111" s="84"/>
      <c r="F111" s="85"/>
      <c r="G111" s="250">
        <v>0</v>
      </c>
    </row>
    <row r="112" spans="1:7" ht="18.75">
      <c r="A112" s="42"/>
      <c r="B112" s="82">
        <v>4916</v>
      </c>
      <c r="C112" s="83" t="s">
        <v>230</v>
      </c>
      <c r="D112" s="84"/>
      <c r="E112" s="84"/>
      <c r="F112" s="85"/>
      <c r="G112" s="250">
        <v>0</v>
      </c>
    </row>
    <row r="113" spans="1:7" ht="18.75">
      <c r="A113" s="42"/>
      <c r="B113" s="82">
        <v>4917</v>
      </c>
      <c r="C113" s="83" t="s">
        <v>231</v>
      </c>
      <c r="D113" s="84"/>
      <c r="E113" s="84"/>
      <c r="F113" s="85"/>
      <c r="G113" s="250">
        <v>0</v>
      </c>
    </row>
    <row r="114" spans="1:7" ht="18.75">
      <c r="A114" s="42"/>
      <c r="B114" s="82">
        <v>4918</v>
      </c>
      <c r="C114" s="83" t="s">
        <v>140</v>
      </c>
      <c r="D114" s="84"/>
      <c r="E114" s="84"/>
      <c r="F114" s="85"/>
      <c r="G114" s="250">
        <v>0</v>
      </c>
    </row>
    <row r="115" spans="1:7" ht="18.75">
      <c r="A115" s="42"/>
      <c r="B115" s="82">
        <v>4919</v>
      </c>
      <c r="C115" s="83" t="s">
        <v>232</v>
      </c>
      <c r="D115" s="84"/>
      <c r="E115" s="84"/>
      <c r="F115" s="85"/>
      <c r="G115" s="250">
        <v>0</v>
      </c>
    </row>
    <row r="116" spans="1:7" ht="18.75">
      <c r="A116" s="42"/>
      <c r="B116" s="82">
        <v>4920</v>
      </c>
      <c r="C116" s="83" t="s">
        <v>233</v>
      </c>
      <c r="D116" s="84"/>
      <c r="E116" s="84"/>
      <c r="F116" s="85"/>
      <c r="G116" s="250">
        <v>0</v>
      </c>
    </row>
    <row r="117" spans="1:7" ht="18.75">
      <c r="A117" s="42"/>
      <c r="B117" s="82">
        <v>4921</v>
      </c>
      <c r="C117" s="83" t="s">
        <v>234</v>
      </c>
      <c r="D117" s="84"/>
      <c r="E117" s="84"/>
      <c r="F117" s="85"/>
      <c r="G117" s="250">
        <v>0</v>
      </c>
    </row>
    <row r="118" spans="1:7" ht="18.75">
      <c r="A118" s="42"/>
      <c r="B118" s="82">
        <v>4922</v>
      </c>
      <c r="C118" s="83" t="s">
        <v>235</v>
      </c>
      <c r="D118" s="84"/>
      <c r="E118" s="84"/>
      <c r="F118" s="85"/>
      <c r="G118" s="250">
        <v>0</v>
      </c>
    </row>
    <row r="119" spans="1:7" ht="18.75">
      <c r="A119" s="42"/>
      <c r="B119" s="82">
        <v>4923</v>
      </c>
      <c r="C119" s="83" t="s">
        <v>236</v>
      </c>
      <c r="D119" s="84"/>
      <c r="E119" s="84"/>
      <c r="F119" s="85"/>
      <c r="G119" s="250">
        <v>0</v>
      </c>
    </row>
    <row r="120" spans="1:7" ht="18.75">
      <c r="A120" s="42"/>
      <c r="B120" s="82">
        <v>4924</v>
      </c>
      <c r="C120" s="83" t="s">
        <v>237</v>
      </c>
      <c r="D120" s="84"/>
      <c r="E120" s="84"/>
      <c r="F120" s="85"/>
      <c r="G120" s="250">
        <v>0</v>
      </c>
    </row>
    <row r="121" spans="1:7" ht="18.75">
      <c r="A121" s="42"/>
      <c r="B121" s="82">
        <v>4925</v>
      </c>
      <c r="C121" s="83" t="s">
        <v>238</v>
      </c>
      <c r="D121" s="84"/>
      <c r="E121" s="84"/>
      <c r="F121" s="85"/>
      <c r="G121" s="250">
        <v>0</v>
      </c>
    </row>
    <row r="122" spans="1:7" ht="18.75">
      <c r="A122" s="42"/>
      <c r="B122" s="82">
        <v>4926</v>
      </c>
      <c r="C122" s="83" t="s">
        <v>239</v>
      </c>
      <c r="D122" s="84"/>
      <c r="E122" s="84"/>
      <c r="F122" s="85"/>
      <c r="G122" s="250">
        <v>0</v>
      </c>
    </row>
    <row r="123" spans="1:7" ht="19.5" thickBot="1">
      <c r="A123" s="42"/>
      <c r="B123" s="82">
        <v>4930</v>
      </c>
      <c r="C123" s="83" t="s">
        <v>240</v>
      </c>
      <c r="D123" s="84"/>
      <c r="E123" s="84"/>
      <c r="F123" s="85"/>
      <c r="G123" s="250">
        <v>0</v>
      </c>
    </row>
    <row r="124" spans="1:7" ht="19.5" thickBot="1">
      <c r="A124" s="42"/>
      <c r="B124" s="32"/>
      <c r="C124" s="103" t="s">
        <v>289</v>
      </c>
      <c r="D124" s="33"/>
      <c r="E124" s="33"/>
      <c r="F124" s="33"/>
      <c r="G124" s="34">
        <f>SUM(G84:G123)</f>
        <v>0</v>
      </c>
    </row>
    <row r="125" spans="1:7" ht="19.5" thickBot="1">
      <c r="A125" s="42"/>
      <c r="B125" s="32"/>
      <c r="C125" s="103" t="s">
        <v>290</v>
      </c>
      <c r="D125" s="33"/>
      <c r="E125" s="33"/>
      <c r="F125" s="33"/>
      <c r="G125" s="35"/>
    </row>
    <row r="126" spans="1:7" ht="18.75">
      <c r="A126" s="42"/>
      <c r="B126" s="82">
        <v>5010</v>
      </c>
      <c r="C126" s="83" t="s">
        <v>241</v>
      </c>
      <c r="D126" s="84"/>
      <c r="E126" s="84"/>
      <c r="F126" s="85"/>
      <c r="G126" s="250">
        <v>0</v>
      </c>
    </row>
    <row r="127" spans="1:7" ht="18.75">
      <c r="A127" s="42"/>
      <c r="B127" s="82">
        <v>5110</v>
      </c>
      <c r="C127" s="83" t="s">
        <v>242</v>
      </c>
      <c r="D127" s="84"/>
      <c r="E127" s="84"/>
      <c r="F127" s="85"/>
      <c r="G127" s="250">
        <v>0</v>
      </c>
    </row>
    <row r="128" spans="1:7" ht="18.75">
      <c r="A128" s="42"/>
      <c r="B128" s="82">
        <v>5150</v>
      </c>
      <c r="C128" s="83" t="s">
        <v>243</v>
      </c>
      <c r="D128" s="84"/>
      <c r="E128" s="84"/>
      <c r="F128" s="85"/>
      <c r="G128" s="250">
        <v>0</v>
      </c>
    </row>
    <row r="129" spans="1:7" ht="18.75">
      <c r="A129" s="42"/>
      <c r="B129" s="82">
        <v>5170</v>
      </c>
      <c r="C129" s="83" t="s">
        <v>244</v>
      </c>
      <c r="D129" s="84"/>
      <c r="E129" s="84"/>
      <c r="F129" s="85"/>
      <c r="G129" s="250">
        <v>0</v>
      </c>
    </row>
    <row r="130" spans="1:7" ht="18.75">
      <c r="A130" s="42"/>
      <c r="B130" s="82">
        <v>5310</v>
      </c>
      <c r="C130" s="83" t="s">
        <v>245</v>
      </c>
      <c r="D130" s="84"/>
      <c r="E130" s="84"/>
      <c r="F130" s="85"/>
      <c r="G130" s="250">
        <v>0</v>
      </c>
    </row>
    <row r="131" spans="1:7" ht="18.75">
      <c r="A131" s="42"/>
      <c r="B131" s="82">
        <v>5315</v>
      </c>
      <c r="C131" s="83" t="s">
        <v>246</v>
      </c>
      <c r="D131" s="84"/>
      <c r="E131" s="84"/>
      <c r="F131" s="85"/>
      <c r="G131" s="250">
        <v>0</v>
      </c>
    </row>
    <row r="132" spans="1:7" ht="18.75">
      <c r="A132" s="42"/>
      <c r="B132" s="82">
        <v>5350</v>
      </c>
      <c r="C132" s="83" t="s">
        <v>247</v>
      </c>
      <c r="D132" s="84"/>
      <c r="E132" s="84"/>
      <c r="F132" s="85"/>
      <c r="G132" s="250">
        <v>0</v>
      </c>
    </row>
    <row r="133" spans="1:7" ht="15" customHeight="1">
      <c r="A133" s="42"/>
      <c r="B133" s="82">
        <v>5400</v>
      </c>
      <c r="C133" s="83" t="s">
        <v>248</v>
      </c>
      <c r="D133" s="84"/>
      <c r="E133" s="84"/>
      <c r="F133" s="85"/>
      <c r="G133" s="250">
        <v>0</v>
      </c>
    </row>
    <row r="134" spans="1:7" ht="18.75">
      <c r="A134" s="42"/>
      <c r="B134" s="82">
        <v>5450</v>
      </c>
      <c r="C134" s="83" t="s">
        <v>249</v>
      </c>
      <c r="D134" s="84"/>
      <c r="E134" s="84"/>
      <c r="F134" s="85"/>
      <c r="G134" s="250">
        <v>0</v>
      </c>
    </row>
    <row r="135" spans="1:7" ht="18.75">
      <c r="A135" s="42"/>
      <c r="B135" s="82">
        <v>5510</v>
      </c>
      <c r="C135" s="83" t="s">
        <v>250</v>
      </c>
      <c r="D135" s="84"/>
      <c r="E135" s="84"/>
      <c r="F135" s="85"/>
      <c r="G135" s="250">
        <v>0</v>
      </c>
    </row>
    <row r="136" spans="1:7" ht="18.75">
      <c r="A136" s="42"/>
      <c r="B136" s="82">
        <v>5550</v>
      </c>
      <c r="C136" s="83" t="s">
        <v>251</v>
      </c>
      <c r="D136" s="84"/>
      <c r="E136" s="84"/>
      <c r="F136" s="85"/>
      <c r="G136" s="250">
        <v>0</v>
      </c>
    </row>
    <row r="137" spans="1:7" ht="18.75">
      <c r="A137" s="42"/>
      <c r="B137" s="82">
        <v>5551</v>
      </c>
      <c r="C137" s="83" t="s">
        <v>252</v>
      </c>
      <c r="D137" s="84"/>
      <c r="E137" s="84"/>
      <c r="F137" s="85"/>
      <c r="G137" s="250">
        <v>0</v>
      </c>
    </row>
    <row r="138" spans="1:7" ht="18.75">
      <c r="A138" s="42"/>
      <c r="B138" s="82">
        <v>5610</v>
      </c>
      <c r="C138" s="83" t="s">
        <v>253</v>
      </c>
      <c r="D138" s="84"/>
      <c r="E138" s="84"/>
      <c r="F138" s="85"/>
      <c r="G138" s="250">
        <v>0</v>
      </c>
    </row>
    <row r="139" spans="1:7" ht="18.75">
      <c r="A139" s="42"/>
      <c r="B139" s="82">
        <v>5700</v>
      </c>
      <c r="C139" s="83" t="s">
        <v>254</v>
      </c>
      <c r="D139" s="84"/>
      <c r="E139" s="84"/>
      <c r="F139" s="85"/>
      <c r="G139" s="250">
        <v>0</v>
      </c>
    </row>
    <row r="140" spans="1:7" ht="18.75">
      <c r="A140" s="42"/>
      <c r="B140" s="82">
        <v>5710</v>
      </c>
      <c r="C140" s="83" t="s">
        <v>255</v>
      </c>
      <c r="D140" s="84"/>
      <c r="E140" s="84"/>
      <c r="F140" s="85"/>
      <c r="G140" s="250">
        <v>0</v>
      </c>
    </row>
    <row r="141" spans="1:7" ht="19.5" thickBot="1">
      <c r="A141" s="42"/>
      <c r="B141" s="82">
        <v>5800</v>
      </c>
      <c r="C141" s="83" t="s">
        <v>256</v>
      </c>
      <c r="D141" s="84"/>
      <c r="E141" s="84"/>
      <c r="F141" s="85"/>
      <c r="G141" s="250">
        <v>0</v>
      </c>
    </row>
    <row r="142" spans="1:7" ht="19.5" thickBot="1">
      <c r="A142" s="42"/>
      <c r="B142" s="32"/>
      <c r="C142" s="103" t="s">
        <v>291</v>
      </c>
      <c r="D142" s="33"/>
      <c r="E142" s="33"/>
      <c r="F142" s="33"/>
      <c r="G142" s="34">
        <f>SUM(G126:G141)</f>
        <v>0</v>
      </c>
    </row>
    <row r="143" spans="1:7" ht="19.5" thickBot="1">
      <c r="A143" s="42"/>
      <c r="B143" s="32"/>
      <c r="C143" s="103" t="s">
        <v>292</v>
      </c>
      <c r="D143" s="33"/>
      <c r="E143" s="33"/>
      <c r="F143" s="33"/>
      <c r="G143" s="35"/>
    </row>
    <row r="144" spans="1:7" ht="18.75">
      <c r="A144" s="42"/>
      <c r="B144" s="82">
        <v>6010</v>
      </c>
      <c r="C144" s="83" t="s">
        <v>257</v>
      </c>
      <c r="D144" s="84"/>
      <c r="E144" s="84"/>
      <c r="F144" s="85"/>
      <c r="G144" s="91">
        <v>0</v>
      </c>
    </row>
    <row r="145" spans="1:7" ht="18.75">
      <c r="A145" s="42"/>
      <c r="B145" s="82">
        <v>6100</v>
      </c>
      <c r="C145" s="83" t="s">
        <v>258</v>
      </c>
      <c r="D145" s="84"/>
      <c r="E145" s="84"/>
      <c r="F145" s="85"/>
      <c r="G145" s="92">
        <v>0</v>
      </c>
    </row>
    <row r="146" spans="1:7" ht="18.75">
      <c r="A146" s="42"/>
      <c r="B146" s="82">
        <v>6150</v>
      </c>
      <c r="C146" s="83" t="s">
        <v>259</v>
      </c>
      <c r="D146" s="84"/>
      <c r="E146" s="84"/>
      <c r="F146" s="85"/>
      <c r="G146" s="92">
        <v>0</v>
      </c>
    </row>
    <row r="147" spans="1:7" ht="18.75">
      <c r="A147" s="42"/>
      <c r="B147" s="82">
        <v>6210</v>
      </c>
      <c r="C147" s="83" t="s">
        <v>260</v>
      </c>
      <c r="D147" s="84"/>
      <c r="E147" s="84"/>
      <c r="F147" s="85"/>
      <c r="G147" s="92">
        <v>0</v>
      </c>
    </row>
    <row r="148" spans="1:7" ht="18.75">
      <c r="A148" s="42"/>
      <c r="B148" s="82">
        <v>6250</v>
      </c>
      <c r="C148" s="83" t="s">
        <v>261</v>
      </c>
      <c r="D148" s="84"/>
      <c r="E148" s="84"/>
      <c r="F148" s="85"/>
      <c r="G148" s="92">
        <v>0</v>
      </c>
    </row>
    <row r="149" spans="1:7" ht="18.75">
      <c r="A149" s="42"/>
      <c r="B149" s="82">
        <v>6300</v>
      </c>
      <c r="C149" s="83" t="s">
        <v>262</v>
      </c>
      <c r="D149" s="84"/>
      <c r="E149" s="84"/>
      <c r="F149" s="85"/>
      <c r="G149" s="92">
        <v>0</v>
      </c>
    </row>
    <row r="150" spans="1:7" ht="18.75">
      <c r="A150" s="42"/>
      <c r="B150" s="82">
        <v>6305</v>
      </c>
      <c r="C150" s="83" t="s">
        <v>263</v>
      </c>
      <c r="D150" s="84"/>
      <c r="E150" s="84"/>
      <c r="F150" s="85"/>
      <c r="G150" s="92">
        <v>0</v>
      </c>
    </row>
    <row r="151" spans="1:7" ht="18.75">
      <c r="A151" s="42"/>
      <c r="B151" s="82">
        <v>6350</v>
      </c>
      <c r="C151" s="83" t="s">
        <v>264</v>
      </c>
      <c r="D151" s="84"/>
      <c r="E151" s="84"/>
      <c r="F151" s="85"/>
      <c r="G151" s="92">
        <v>0</v>
      </c>
    </row>
    <row r="152" spans="1:7" ht="18.75">
      <c r="A152" s="42"/>
      <c r="B152" s="82">
        <v>6355</v>
      </c>
      <c r="C152" s="83" t="s">
        <v>265</v>
      </c>
      <c r="D152" s="84"/>
      <c r="E152" s="84"/>
      <c r="F152" s="85"/>
      <c r="G152" s="92">
        <v>0</v>
      </c>
    </row>
    <row r="153" spans="1:7" ht="18.75">
      <c r="A153" s="42"/>
      <c r="B153" s="82">
        <v>6400</v>
      </c>
      <c r="C153" s="83" t="s">
        <v>266</v>
      </c>
      <c r="D153" s="84"/>
      <c r="E153" s="84"/>
      <c r="F153" s="85"/>
      <c r="G153" s="92">
        <v>0</v>
      </c>
    </row>
    <row r="154" spans="1:7" ht="18.75">
      <c r="A154" s="42"/>
      <c r="B154" s="82">
        <v>6450</v>
      </c>
      <c r="C154" s="83" t="s">
        <v>267</v>
      </c>
      <c r="D154" s="84"/>
      <c r="E154" s="84"/>
      <c r="F154" s="85"/>
      <c r="G154" s="92">
        <v>0</v>
      </c>
    </row>
    <row r="155" spans="1:7" ht="18.75">
      <c r="A155" s="42"/>
      <c r="B155" s="82">
        <v>6500</v>
      </c>
      <c r="C155" s="83" t="s">
        <v>268</v>
      </c>
      <c r="D155" s="84"/>
      <c r="E155" s="84"/>
      <c r="F155" s="85"/>
      <c r="G155" s="92">
        <v>0</v>
      </c>
    </row>
    <row r="156" spans="1:7" ht="18.75">
      <c r="A156" s="42"/>
      <c r="B156" s="82">
        <v>6600</v>
      </c>
      <c r="C156" s="83" t="s">
        <v>269</v>
      </c>
      <c r="D156" s="84"/>
      <c r="E156" s="84"/>
      <c r="F156" s="85"/>
      <c r="G156" s="92">
        <v>0</v>
      </c>
    </row>
    <row r="157" spans="1:7" ht="18.75">
      <c r="A157" s="42"/>
      <c r="B157" s="82">
        <v>6650</v>
      </c>
      <c r="C157" s="83" t="s">
        <v>270</v>
      </c>
      <c r="D157" s="84"/>
      <c r="E157" s="84"/>
      <c r="F157" s="85"/>
      <c r="G157" s="92">
        <v>0</v>
      </c>
    </row>
    <row r="158" spans="1:7" ht="18.75">
      <c r="A158" s="42"/>
      <c r="B158" s="82">
        <v>6700</v>
      </c>
      <c r="C158" s="83" t="s">
        <v>271</v>
      </c>
      <c r="D158" s="84"/>
      <c r="E158" s="84"/>
      <c r="F158" s="85"/>
      <c r="G158" s="92">
        <v>0</v>
      </c>
    </row>
    <row r="159" spans="1:7" ht="18.75">
      <c r="A159" s="42"/>
      <c r="B159" s="82">
        <v>6730</v>
      </c>
      <c r="C159" s="83" t="s">
        <v>272</v>
      </c>
      <c r="D159" s="84"/>
      <c r="E159" s="84"/>
      <c r="F159" s="85"/>
      <c r="G159" s="92">
        <v>0</v>
      </c>
    </row>
    <row r="160" spans="1:7" ht="18.75">
      <c r="A160" s="42"/>
      <c r="B160" s="82">
        <v>6731</v>
      </c>
      <c r="C160" s="83" t="s">
        <v>273</v>
      </c>
      <c r="D160" s="84"/>
      <c r="E160" s="84"/>
      <c r="F160" s="85"/>
      <c r="G160" s="92">
        <v>0</v>
      </c>
    </row>
    <row r="161" spans="1:7" ht="18.75">
      <c r="A161" s="42"/>
      <c r="B161" s="82">
        <v>6750</v>
      </c>
      <c r="C161" s="83" t="s">
        <v>274</v>
      </c>
      <c r="D161" s="84"/>
      <c r="E161" s="84"/>
      <c r="F161" s="85"/>
      <c r="G161" s="92">
        <v>0</v>
      </c>
    </row>
    <row r="162" spans="1:7" ht="18.75">
      <c r="A162" s="42"/>
      <c r="B162" s="82">
        <v>6755</v>
      </c>
      <c r="C162" s="83" t="s">
        <v>275</v>
      </c>
      <c r="D162" s="84"/>
      <c r="E162" s="84"/>
      <c r="F162" s="85"/>
      <c r="G162" s="92">
        <v>0</v>
      </c>
    </row>
    <row r="163" spans="1:7" ht="18.75">
      <c r="A163" s="42"/>
      <c r="B163" s="82">
        <v>6780</v>
      </c>
      <c r="C163" s="83" t="s">
        <v>6</v>
      </c>
      <c r="D163" s="84"/>
      <c r="E163" s="84"/>
      <c r="F163" s="85"/>
      <c r="G163" s="92">
        <v>0</v>
      </c>
    </row>
    <row r="164" spans="1:7" ht="18.75">
      <c r="A164" s="42"/>
      <c r="B164" s="82">
        <v>6800</v>
      </c>
      <c r="C164" s="83" t="s">
        <v>276</v>
      </c>
      <c r="D164" s="84"/>
      <c r="E164" s="84"/>
      <c r="F164" s="85"/>
      <c r="G164" s="92">
        <v>0</v>
      </c>
    </row>
    <row r="165" spans="1:7" ht="18.75">
      <c r="A165" s="42"/>
      <c r="B165" s="82">
        <v>6830</v>
      </c>
      <c r="C165" s="83" t="s">
        <v>277</v>
      </c>
      <c r="D165" s="84"/>
      <c r="E165" s="84"/>
      <c r="F165" s="85"/>
      <c r="G165" s="92">
        <v>0</v>
      </c>
    </row>
    <row r="166" spans="1:7" ht="18.75">
      <c r="A166" s="42"/>
      <c r="B166" s="82">
        <v>6860</v>
      </c>
      <c r="C166" s="83" t="s">
        <v>278</v>
      </c>
      <c r="D166" s="84"/>
      <c r="E166" s="84"/>
      <c r="F166" s="85"/>
      <c r="G166" s="92">
        <v>0</v>
      </c>
    </row>
    <row r="167" spans="1:7" ht="19.5" thickBot="1">
      <c r="A167" s="42"/>
      <c r="B167" s="82">
        <v>6900</v>
      </c>
      <c r="C167" s="83" t="s">
        <v>57</v>
      </c>
      <c r="D167" s="84"/>
      <c r="E167" s="84"/>
      <c r="F167" s="85"/>
      <c r="G167" s="92">
        <v>0</v>
      </c>
    </row>
    <row r="168" spans="1:7" ht="19.5" thickBot="1">
      <c r="A168" s="42"/>
      <c r="B168" s="32"/>
      <c r="C168" s="103" t="s">
        <v>293</v>
      </c>
      <c r="D168" s="33"/>
      <c r="E168" s="33"/>
      <c r="F168" s="33"/>
      <c r="G168" s="34">
        <f>SUM(G144:G167)</f>
        <v>0</v>
      </c>
    </row>
    <row r="169" spans="1:7" ht="19.5" thickBot="1">
      <c r="A169" s="42"/>
      <c r="B169" s="32"/>
      <c r="C169" s="103" t="s">
        <v>294</v>
      </c>
      <c r="D169" s="33"/>
      <c r="E169" s="33"/>
      <c r="F169" s="33"/>
      <c r="G169" s="35"/>
    </row>
    <row r="170" spans="1:7" ht="18.75">
      <c r="A170" s="42"/>
      <c r="B170" s="82">
        <v>7300</v>
      </c>
      <c r="C170" s="83" t="s">
        <v>279</v>
      </c>
      <c r="D170" s="84"/>
      <c r="E170" s="84"/>
      <c r="F170" s="85"/>
      <c r="G170" s="92">
        <v>0</v>
      </c>
    </row>
    <row r="171" spans="1:7" ht="18.75">
      <c r="A171" s="42"/>
      <c r="B171" s="82">
        <v>7320</v>
      </c>
      <c r="C171" s="83" t="s">
        <v>280</v>
      </c>
      <c r="D171" s="84"/>
      <c r="E171" s="84"/>
      <c r="F171" s="85"/>
      <c r="G171" s="92">
        <v>0</v>
      </c>
    </row>
    <row r="172" spans="1:7" ht="18.75">
      <c r="A172" s="42"/>
      <c r="B172" s="82">
        <v>7400</v>
      </c>
      <c r="C172" s="83" t="s">
        <v>281</v>
      </c>
      <c r="D172" s="84"/>
      <c r="E172" s="84"/>
      <c r="F172" s="85"/>
      <c r="G172" s="92">
        <v>0</v>
      </c>
    </row>
    <row r="173" spans="1:7" ht="18.75">
      <c r="A173" s="42"/>
      <c r="B173" s="82">
        <v>7450</v>
      </c>
      <c r="C173" s="83" t="s">
        <v>282</v>
      </c>
      <c r="D173" s="84"/>
      <c r="E173" s="84"/>
      <c r="F173" s="85"/>
      <c r="G173" s="92">
        <v>0</v>
      </c>
    </row>
    <row r="174" spans="1:7" ht="19.5" thickBot="1">
      <c r="A174" s="42"/>
      <c r="B174" s="82">
        <v>7800</v>
      </c>
      <c r="C174" s="83" t="s">
        <v>283</v>
      </c>
      <c r="D174" s="84"/>
      <c r="E174" s="84"/>
      <c r="F174" s="85"/>
      <c r="G174" s="92">
        <v>0</v>
      </c>
    </row>
    <row r="175" spans="1:7" ht="19.5" thickBot="1">
      <c r="A175" s="42"/>
      <c r="B175" s="32"/>
      <c r="C175" s="103" t="s">
        <v>295</v>
      </c>
      <c r="D175" s="33"/>
      <c r="E175" s="33"/>
      <c r="F175" s="33"/>
      <c r="G175" s="34">
        <f>SUM(G170:G174)</f>
        <v>0</v>
      </c>
    </row>
    <row r="176" spans="1:7" ht="19.5" thickBot="1">
      <c r="A176" s="42"/>
      <c r="B176" s="36"/>
      <c r="C176" s="104" t="s">
        <v>296</v>
      </c>
      <c r="D176" s="37"/>
      <c r="E176" s="37"/>
      <c r="F176" s="37"/>
      <c r="G176" s="38">
        <f>(G175+G168+G142+G124+G82)*0.05</f>
        <v>0</v>
      </c>
    </row>
    <row r="177" spans="1:7" ht="19.5" thickBot="1">
      <c r="A177" s="42"/>
      <c r="B177" s="32"/>
      <c r="C177" s="33" t="s">
        <v>29</v>
      </c>
      <c r="D177" s="33"/>
      <c r="E177" s="33"/>
      <c r="F177" s="33"/>
      <c r="G177" s="39">
        <f>G175+G168+G142+G124+G82+G176</f>
        <v>0</v>
      </c>
    </row>
    <row r="178" spans="1:7" ht="19.5" thickBot="1">
      <c r="A178" s="42"/>
      <c r="B178" s="11"/>
      <c r="C178" s="105" t="s">
        <v>34</v>
      </c>
      <c r="D178" s="12"/>
      <c r="E178" s="12"/>
      <c r="F178" s="12"/>
      <c r="G178" s="13">
        <f>G72-G177</f>
        <v>0</v>
      </c>
    </row>
    <row r="179" ht="18.75">
      <c r="A179" s="42"/>
    </row>
    <row r="180" ht="18.75">
      <c r="A180" s="42"/>
    </row>
    <row r="181" spans="1:8" ht="18.75">
      <c r="A181" s="42"/>
      <c r="H181" s="72" t="s">
        <v>107</v>
      </c>
    </row>
    <row r="182" ht="18.75">
      <c r="A182" s="42"/>
    </row>
    <row r="183" ht="19.5" thickBot="1">
      <c r="A183" s="45"/>
    </row>
  </sheetData>
  <sheetProtection/>
  <mergeCells count="4">
    <mergeCell ref="B3:C3"/>
    <mergeCell ref="B4:C4"/>
    <mergeCell ref="D4:E4"/>
    <mergeCell ref="B2:G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scale="49" r:id="rId3"/>
  <rowBreaks count="1" manualBreakCount="1">
    <brk id="14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90" zoomScaleNormal="90" zoomScalePageLayoutView="0" workbookViewId="0" topLeftCell="A1">
      <selection activeCell="B13" sqref="B13"/>
    </sheetView>
  </sheetViews>
  <sheetFormatPr defaultColWidth="9.140625" defaultRowHeight="15"/>
  <cols>
    <col min="1" max="1" width="5.7109375" style="71" customWidth="1"/>
    <col min="2" max="2" width="75.28125" style="71" bestFit="1" customWidth="1"/>
    <col min="3" max="3" width="29.00390625" style="71" customWidth="1"/>
    <col min="4" max="4" width="12.8515625" style="71" bestFit="1" customWidth="1"/>
    <col min="5" max="16384" width="9.140625" style="71" customWidth="1"/>
  </cols>
  <sheetData>
    <row r="1" spans="1:10" ht="20.25">
      <c r="A1" s="17"/>
      <c r="B1" s="247" t="s">
        <v>115</v>
      </c>
      <c r="C1" s="248"/>
      <c r="D1" s="74"/>
      <c r="E1" s="74"/>
      <c r="F1" s="74"/>
      <c r="G1" s="74"/>
      <c r="H1" s="74"/>
      <c r="I1" s="10"/>
      <c r="J1" s="10"/>
    </row>
    <row r="2" spans="1:11" ht="20.25">
      <c r="A2" s="42"/>
      <c r="B2" s="210" t="str">
        <f>'2. Budget Grant Calculation'!B2</f>
        <v>School Budget Year: </v>
      </c>
      <c r="C2" s="209" t="str">
        <f>'1. Instructions'!F13</f>
        <v>19/20</v>
      </c>
      <c r="D2" s="14"/>
      <c r="E2" s="14"/>
      <c r="F2" s="14"/>
      <c r="G2" s="14"/>
      <c r="H2" s="14"/>
      <c r="I2" s="16"/>
      <c r="J2" s="16"/>
      <c r="K2" s="16"/>
    </row>
    <row r="3" spans="1:8" ht="21" thickBot="1">
      <c r="A3" s="42"/>
      <c r="B3" s="211" t="str">
        <f>'1. Instructions'!F9</f>
        <v>Scoil</v>
      </c>
      <c r="C3" s="212" t="str">
        <f>'1. Instructions'!F11</f>
        <v>12345G</v>
      </c>
      <c r="D3" s="1"/>
      <c r="E3" s="1"/>
      <c r="F3" s="1"/>
      <c r="G3" s="1"/>
      <c r="H3" s="15"/>
    </row>
    <row r="4" spans="1:8" ht="18.75">
      <c r="A4" s="42"/>
      <c r="B4" s="187"/>
      <c r="C4" s="188"/>
      <c r="D4" s="187"/>
      <c r="E4" s="1"/>
      <c r="F4" s="1"/>
      <c r="G4" s="1"/>
      <c r="H4" s="15"/>
    </row>
    <row r="5" spans="1:14" ht="18.75">
      <c r="A5" s="42"/>
      <c r="B5" s="198" t="s">
        <v>111</v>
      </c>
      <c r="C5" s="176" t="s">
        <v>12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3" ht="30" customHeight="1">
      <c r="A6" s="76" t="s">
        <v>17</v>
      </c>
      <c r="B6" s="178" t="s">
        <v>11</v>
      </c>
      <c r="C6" s="179"/>
    </row>
    <row r="7" spans="1:3" ht="16.5" customHeight="1">
      <c r="A7" s="42"/>
      <c r="B7" s="180"/>
      <c r="C7" s="175"/>
    </row>
    <row r="8" spans="1:3" ht="16.5" customHeight="1">
      <c r="A8" s="42"/>
      <c r="B8" s="181" t="s">
        <v>18</v>
      </c>
      <c r="C8" s="182">
        <v>0</v>
      </c>
    </row>
    <row r="9" spans="1:3" ht="16.5" customHeight="1">
      <c r="A9" s="42"/>
      <c r="B9" s="183"/>
      <c r="C9" s="182"/>
    </row>
    <row r="10" spans="1:3" ht="16.5" customHeight="1">
      <c r="A10" s="42"/>
      <c r="B10" s="184" t="s">
        <v>297</v>
      </c>
      <c r="C10" s="182">
        <v>0</v>
      </c>
    </row>
    <row r="11" spans="1:3" ht="16.5" customHeight="1">
      <c r="A11" s="42"/>
      <c r="B11" s="183"/>
      <c r="C11" s="182" t="s">
        <v>8</v>
      </c>
    </row>
    <row r="12" spans="1:3" ht="16.5" customHeight="1">
      <c r="A12" s="42"/>
      <c r="B12" s="184" t="s">
        <v>298</v>
      </c>
      <c r="C12" s="182">
        <v>0</v>
      </c>
    </row>
    <row r="13" spans="1:3" ht="16.5" customHeight="1">
      <c r="A13" s="42"/>
      <c r="B13" s="185"/>
      <c r="C13" s="182"/>
    </row>
    <row r="14" spans="1:4" ht="16.5" customHeight="1">
      <c r="A14" s="42"/>
      <c r="B14" s="178" t="s">
        <v>33</v>
      </c>
      <c r="C14" s="186">
        <f>SUM(C8:C13)</f>
        <v>0</v>
      </c>
      <c r="D14" s="77"/>
    </row>
    <row r="15" spans="1:3" ht="16.5" customHeight="1">
      <c r="A15" s="42"/>
      <c r="B15" s="187"/>
      <c r="C15" s="188"/>
    </row>
    <row r="16" spans="1:3" ht="16.5" customHeight="1">
      <c r="A16" s="78" t="s">
        <v>13</v>
      </c>
      <c r="B16" s="180"/>
      <c r="C16" s="179"/>
    </row>
    <row r="17" spans="1:3" ht="30" customHeight="1">
      <c r="A17" s="42"/>
      <c r="B17" s="177" t="s">
        <v>14</v>
      </c>
      <c r="C17" s="189"/>
    </row>
    <row r="18" spans="1:3" ht="16.5" customHeight="1">
      <c r="A18" s="42"/>
      <c r="B18" s="190"/>
      <c r="C18" s="179"/>
    </row>
    <row r="19" spans="1:3" ht="16.5" customHeight="1">
      <c r="A19" s="42"/>
      <c r="B19" s="191" t="s">
        <v>22</v>
      </c>
      <c r="C19" s="192">
        <v>0</v>
      </c>
    </row>
    <row r="20" spans="1:6" ht="16.5" customHeight="1">
      <c r="A20" s="42"/>
      <c r="B20" s="191" t="s">
        <v>8</v>
      </c>
      <c r="C20" s="182"/>
      <c r="F20" s="71" t="s">
        <v>299</v>
      </c>
    </row>
    <row r="21" spans="1:3" ht="16.5" customHeight="1">
      <c r="A21" s="42"/>
      <c r="B21" s="191" t="s">
        <v>21</v>
      </c>
      <c r="C21" s="192">
        <v>0</v>
      </c>
    </row>
    <row r="22" spans="1:3" ht="16.5" customHeight="1">
      <c r="A22" s="42"/>
      <c r="B22" s="193"/>
      <c r="C22" s="182"/>
    </row>
    <row r="23" spans="1:3" ht="16.5" customHeight="1">
      <c r="A23" s="42"/>
      <c r="B23" s="191" t="s">
        <v>19</v>
      </c>
      <c r="C23" s="192">
        <v>0</v>
      </c>
    </row>
    <row r="24" spans="1:3" ht="16.5" customHeight="1">
      <c r="A24" s="42"/>
      <c r="B24" s="193"/>
      <c r="C24" s="182"/>
    </row>
    <row r="25" spans="1:3" ht="16.5" customHeight="1">
      <c r="A25" s="42"/>
      <c r="B25" s="191" t="s">
        <v>88</v>
      </c>
      <c r="C25" s="192">
        <v>0</v>
      </c>
    </row>
    <row r="26" spans="1:3" ht="16.5" customHeight="1">
      <c r="A26" s="42"/>
      <c r="B26" s="193"/>
      <c r="C26" s="182"/>
    </row>
    <row r="27" spans="1:3" ht="16.5" customHeight="1">
      <c r="A27" s="42"/>
      <c r="B27" s="191" t="s">
        <v>15</v>
      </c>
      <c r="C27" s="192">
        <v>0</v>
      </c>
    </row>
    <row r="28" spans="1:3" ht="16.5" customHeight="1">
      <c r="A28" s="42"/>
      <c r="B28" s="193"/>
      <c r="C28" s="182"/>
    </row>
    <row r="29" spans="1:3" ht="16.5" customHeight="1">
      <c r="A29" s="42"/>
      <c r="B29" s="191" t="s">
        <v>10</v>
      </c>
      <c r="C29" s="192">
        <v>0</v>
      </c>
    </row>
    <row r="30" spans="1:3" ht="16.5" customHeight="1">
      <c r="A30" s="42"/>
      <c r="B30" s="187"/>
      <c r="C30" s="179"/>
    </row>
    <row r="31" spans="1:3" ht="16.5" customHeight="1">
      <c r="A31" s="42"/>
      <c r="B31" s="178" t="s">
        <v>32</v>
      </c>
      <c r="C31" s="194">
        <f>SUM(C19:C30)</f>
        <v>0</v>
      </c>
    </row>
    <row r="32" spans="1:3" ht="16.5" customHeight="1" thickBot="1">
      <c r="A32" s="42"/>
      <c r="B32" s="195"/>
      <c r="C32" s="189"/>
    </row>
    <row r="33" spans="1:3" ht="16.5" customHeight="1" thickBot="1">
      <c r="A33" s="46"/>
      <c r="B33" s="196" t="s">
        <v>31</v>
      </c>
      <c r="C33" s="197">
        <f>C31-C14</f>
        <v>0</v>
      </c>
    </row>
    <row r="34" ht="18.75">
      <c r="C34" s="79"/>
    </row>
    <row r="35" ht="18.75">
      <c r="C35" s="79"/>
    </row>
    <row r="36" ht="18.75">
      <c r="C36" s="79"/>
    </row>
    <row r="37" ht="18.75">
      <c r="C37" s="79"/>
    </row>
    <row r="38" ht="18.75">
      <c r="C38" s="79"/>
    </row>
    <row r="39" ht="18.75">
      <c r="C39" s="79"/>
    </row>
    <row r="40" ht="18.75">
      <c r="C40" s="79"/>
    </row>
    <row r="41" ht="18.75">
      <c r="C41" s="79"/>
    </row>
    <row r="42" ht="18.75">
      <c r="C42" s="79"/>
    </row>
    <row r="43" ht="18.75">
      <c r="C43" s="79"/>
    </row>
    <row r="44" ht="18.75">
      <c r="C44" s="79"/>
    </row>
    <row r="45" ht="18.75">
      <c r="C45" s="79"/>
    </row>
    <row r="46" ht="18.75">
      <c r="C46" s="79"/>
    </row>
    <row r="47" ht="18.75">
      <c r="C47" s="79"/>
    </row>
    <row r="48" ht="18.75">
      <c r="C48" s="79"/>
    </row>
    <row r="49" ht="18.75">
      <c r="C49" s="79"/>
    </row>
    <row r="50" ht="18.75">
      <c r="C50" s="79"/>
    </row>
    <row r="51" ht="18.75">
      <c r="C51" s="79"/>
    </row>
    <row r="52" ht="18.75">
      <c r="C52" s="79"/>
    </row>
    <row r="53" ht="18.75">
      <c r="C53" s="79"/>
    </row>
    <row r="54" ht="18.75">
      <c r="C54" s="79"/>
    </row>
    <row r="55" ht="18.75">
      <c r="C55" s="79"/>
    </row>
    <row r="56" ht="18.75">
      <c r="C56" s="79"/>
    </row>
    <row r="57" ht="18.75">
      <c r="C57" s="79"/>
    </row>
    <row r="58" ht="18.75">
      <c r="C58" s="79"/>
    </row>
  </sheetData>
  <sheetProtection/>
  <mergeCells count="1">
    <mergeCell ref="B1:C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Lambert</dc:creator>
  <cp:keywords/>
  <dc:description/>
  <cp:lastModifiedBy>Ann Haugh</cp:lastModifiedBy>
  <cp:lastPrinted>2017-09-07T09:35:35Z</cp:lastPrinted>
  <dcterms:created xsi:type="dcterms:W3CDTF">2007-11-08T09:50:16Z</dcterms:created>
  <dcterms:modified xsi:type="dcterms:W3CDTF">2019-09-03T09:38:37Z</dcterms:modified>
  <cp:category/>
  <cp:version/>
  <cp:contentType/>
  <cp:contentStatus/>
</cp:coreProperties>
</file>